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Luis F\"/>
    </mc:Choice>
  </mc:AlternateContent>
  <bookViews>
    <workbookView xWindow="0" yWindow="90" windowWidth="15195" windowHeight="9210" tabRatio="544" activeTab="2"/>
  </bookViews>
  <sheets>
    <sheet name="1ª Fase" sheetId="1" r:id="rId1"/>
    <sheet name="1ª Fase - Formulário" sheetId="10" r:id="rId2"/>
    <sheet name="2ª Fase" sheetId="4" r:id="rId3"/>
    <sheet name="Regras 2ª Fase" sheetId="6" r:id="rId4"/>
  </sheets>
  <externalReferences>
    <externalReference r:id="rId5"/>
  </externalReferences>
  <definedNames>
    <definedName name="_xlnm._FilterDatabase" localSheetId="0" hidden="1">'1ª Fase'!$I$3:$J$42</definedName>
    <definedName name="_xlnm.Print_Area" localSheetId="1">'1ª Fase - Formulário'!$A$1:$R$53</definedName>
    <definedName name="_xlnm.Print_Area" localSheetId="3">'Regras 2ª Fase'!$A$1:$AB$49</definedName>
    <definedName name="db_fifarank">[1]Settings!$B$15:$C$46</definedName>
    <definedName name="db_stad">[1]T!$A$103:$A$114</definedName>
    <definedName name="fifa_rank" localSheetId="1">[1]Settings!#REF!</definedName>
    <definedName name="fifa_rank" localSheetId="3">[1]Settings!#REF!</definedName>
    <definedName name="fifa_rank">[1]Settings!#REF!</definedName>
    <definedName name="fifa_rank_max" localSheetId="1">[1]Settings!#REF!</definedName>
    <definedName name="fifa_rank_max" localSheetId="3">[1]Settings!#REF!</definedName>
    <definedName name="fifa_rank_max">[1]Settings!#REF!</definedName>
    <definedName name="gmt_delta">[1]Settings!$G$14</definedName>
    <definedName name="itype">[1]Settings!$G$46</definedName>
    <definedName name="lang">[1]Settings!$G$13</definedName>
    <definedName name="lang_list">[1]T!$A$1:$IV$1</definedName>
    <definedName name="T">[1]T!$A:$IV</definedName>
  </definedNames>
  <calcPr calcId="152511"/>
  <pivotCaches>
    <pivotCache cacheId="3" r:id="rId6"/>
    <pivotCache cacheId="7" r:id="rId7"/>
  </pivotCaches>
</workbook>
</file>

<file path=xl/calcChain.xml><?xml version="1.0" encoding="utf-8"?>
<calcChain xmlns="http://schemas.openxmlformats.org/spreadsheetml/2006/main">
  <c r="C40" i="4" l="1"/>
  <c r="X35" i="4" l="1"/>
  <c r="P17" i="4"/>
  <c r="S17" i="4"/>
  <c r="P18" i="4"/>
  <c r="S18" i="4"/>
  <c r="P19" i="4"/>
  <c r="S19" i="4"/>
  <c r="P20" i="4"/>
  <c r="S20" i="4"/>
  <c r="MZ36" i="4"/>
  <c r="MP36" i="4"/>
  <c r="MF36" i="4"/>
  <c r="LV36" i="4"/>
  <c r="LL36" i="4"/>
  <c r="MZ35" i="4"/>
  <c r="MP35" i="4"/>
  <c r="MF35" i="4"/>
  <c r="LV35" i="4"/>
  <c r="LL35" i="4"/>
  <c r="MY33" i="4"/>
  <c r="MO33" i="4"/>
  <c r="ME33" i="4"/>
  <c r="LU33" i="4"/>
  <c r="LK33" i="4"/>
  <c r="MY29" i="4"/>
  <c r="MO29" i="4"/>
  <c r="ME29" i="4"/>
  <c r="LU29" i="4"/>
  <c r="LK29" i="4"/>
  <c r="MY25" i="4"/>
  <c r="MO25" i="4"/>
  <c r="ME25" i="4"/>
  <c r="LU25" i="4"/>
  <c r="LK25" i="4"/>
  <c r="MY24" i="4"/>
  <c r="MO24" i="4"/>
  <c r="ME24" i="4"/>
  <c r="LU24" i="4"/>
  <c r="LK24" i="4"/>
  <c r="MY20" i="4"/>
  <c r="MX20" i="4"/>
  <c r="MU25" i="4" s="1"/>
  <c r="MU29" i="4" s="1"/>
  <c r="MX29" i="4" s="1"/>
  <c r="MU20" i="4"/>
  <c r="MR20" i="4"/>
  <c r="MO20" i="4"/>
  <c r="MK20" i="4"/>
  <c r="MN20" i="4" s="1"/>
  <c r="MH20" i="4"/>
  <c r="ME20" i="4"/>
  <c r="MA20" i="4"/>
  <c r="MD20" i="4" s="1"/>
  <c r="LX20" i="4"/>
  <c r="LU20" i="4"/>
  <c r="LT20" i="4"/>
  <c r="LQ25" i="4" s="1"/>
  <c r="LQ20" i="4"/>
  <c r="LN20" i="4"/>
  <c r="LK20" i="4"/>
  <c r="LJ20" i="4"/>
  <c r="LG25" i="4" s="1"/>
  <c r="LG29" i="4" s="1"/>
  <c r="LJ29" i="4" s="1"/>
  <c r="LG20" i="4"/>
  <c r="LD20" i="4"/>
  <c r="MY19" i="4"/>
  <c r="MU19" i="4"/>
  <c r="MX19" i="4" s="1"/>
  <c r="MR19" i="4"/>
  <c r="MO19" i="4"/>
  <c r="MK19" i="4"/>
  <c r="MN19" i="4" s="1"/>
  <c r="MH19" i="4"/>
  <c r="ME19" i="4"/>
  <c r="MD19" i="4"/>
  <c r="LX25" i="4" s="1"/>
  <c r="MA19" i="4"/>
  <c r="LX19" i="4"/>
  <c r="LU19" i="4"/>
  <c r="LT19" i="4"/>
  <c r="LN25" i="4" s="1"/>
  <c r="LQ19" i="4"/>
  <c r="LN19" i="4"/>
  <c r="LK19" i="4"/>
  <c r="LG19" i="4"/>
  <c r="LJ19" i="4" s="1"/>
  <c r="LD19" i="4"/>
  <c r="MY18" i="4"/>
  <c r="MU18" i="4"/>
  <c r="MX18" i="4" s="1"/>
  <c r="MR18" i="4"/>
  <c r="MO18" i="4"/>
  <c r="MN18" i="4"/>
  <c r="MK24" i="4" s="1"/>
  <c r="MK18" i="4"/>
  <c r="MH18" i="4"/>
  <c r="ME18" i="4"/>
  <c r="MD18" i="4"/>
  <c r="MA24" i="4" s="1"/>
  <c r="LX29" i="4" s="1"/>
  <c r="MA18" i="4"/>
  <c r="LX18" i="4"/>
  <c r="LU18" i="4"/>
  <c r="LQ18" i="4"/>
  <c r="LT18" i="4" s="1"/>
  <c r="LN18" i="4"/>
  <c r="LK18" i="4"/>
  <c r="LG18" i="4"/>
  <c r="LJ18" i="4" s="1"/>
  <c r="LD18" i="4"/>
  <c r="MY17" i="4"/>
  <c r="MX17" i="4"/>
  <c r="MR24" i="4" s="1"/>
  <c r="MU17" i="4"/>
  <c r="MR17" i="4"/>
  <c r="MO17" i="4"/>
  <c r="MN17" i="4"/>
  <c r="MH24" i="4" s="1"/>
  <c r="MK17" i="4"/>
  <c r="MH17" i="4"/>
  <c r="ME17" i="4"/>
  <c r="MA17" i="4"/>
  <c r="MD17" i="4" s="1"/>
  <c r="LX17" i="4"/>
  <c r="LU17" i="4"/>
  <c r="LQ17" i="4"/>
  <c r="LT17" i="4" s="1"/>
  <c r="LN17" i="4"/>
  <c r="LK17" i="4"/>
  <c r="LJ17" i="4"/>
  <c r="LD24" i="4" s="1"/>
  <c r="LG17" i="4"/>
  <c r="LD17" i="4"/>
  <c r="I67" i="4"/>
  <c r="I66" i="4"/>
  <c r="LB36" i="4"/>
  <c r="LB35" i="4"/>
  <c r="LA33" i="4"/>
  <c r="LA29" i="4"/>
  <c r="LA25" i="4"/>
  <c r="LA24" i="4"/>
  <c r="LA20" i="4"/>
  <c r="KW20" i="4"/>
  <c r="KZ20" i="4" s="1"/>
  <c r="KW25" i="4" s="1"/>
  <c r="KT20" i="4"/>
  <c r="LA19" i="4"/>
  <c r="KW19" i="4"/>
  <c r="KZ19" i="4" s="1"/>
  <c r="KT25" i="4" s="1"/>
  <c r="KT19" i="4"/>
  <c r="LA18" i="4"/>
  <c r="KW18" i="4"/>
  <c r="KZ18" i="4" s="1"/>
  <c r="KW24" i="4" s="1"/>
  <c r="KT18" i="4"/>
  <c r="LA17" i="4"/>
  <c r="KW17" i="4"/>
  <c r="KZ17" i="4" s="1"/>
  <c r="KT24" i="4" s="1"/>
  <c r="KT17" i="4"/>
  <c r="IT36" i="4"/>
  <c r="IT35" i="4"/>
  <c r="IS33" i="4"/>
  <c r="IS29" i="4"/>
  <c r="IS25" i="4"/>
  <c r="IS24" i="4"/>
  <c r="IS20" i="4"/>
  <c r="IO20" i="4"/>
  <c r="IR20" i="4" s="1"/>
  <c r="IO25" i="4" s="1"/>
  <c r="IL20" i="4"/>
  <c r="IS19" i="4"/>
  <c r="IR19" i="4"/>
  <c r="IL25" i="4" s="1"/>
  <c r="IO19" i="4"/>
  <c r="IL19" i="4"/>
  <c r="IS18" i="4"/>
  <c r="IO18" i="4"/>
  <c r="IR18" i="4" s="1"/>
  <c r="IL18" i="4"/>
  <c r="IS17" i="4"/>
  <c r="IO17" i="4"/>
  <c r="IR17" i="4" s="1"/>
  <c r="IL24" i="4" s="1"/>
  <c r="IL17" i="4"/>
  <c r="GB36" i="4"/>
  <c r="GB35" i="4"/>
  <c r="GA33" i="4"/>
  <c r="GA29" i="4"/>
  <c r="GA25" i="4"/>
  <c r="GA24" i="4"/>
  <c r="GA20" i="4"/>
  <c r="FW20" i="4"/>
  <c r="FZ20" i="4" s="1"/>
  <c r="FW25" i="4" s="1"/>
  <c r="FT20" i="4"/>
  <c r="GA19" i="4"/>
  <c r="FW19" i="4"/>
  <c r="FZ19" i="4" s="1"/>
  <c r="FT19" i="4"/>
  <c r="GA18" i="4"/>
  <c r="FW18" i="4"/>
  <c r="FZ18" i="4" s="1"/>
  <c r="FW24" i="4" s="1"/>
  <c r="FT18" i="4"/>
  <c r="GA17" i="4"/>
  <c r="FZ17" i="4"/>
  <c r="FT24" i="4" s="1"/>
  <c r="FW17" i="4"/>
  <c r="FT17" i="4"/>
  <c r="KR36" i="4"/>
  <c r="KH36" i="4"/>
  <c r="JX36" i="4"/>
  <c r="JN36" i="4"/>
  <c r="JD36" i="4"/>
  <c r="KR35" i="4"/>
  <c r="KH35" i="4"/>
  <c r="JX35" i="4"/>
  <c r="JN35" i="4"/>
  <c r="JD35" i="4"/>
  <c r="KQ33" i="4"/>
  <c r="KG33" i="4"/>
  <c r="JW33" i="4"/>
  <c r="JM33" i="4"/>
  <c r="JC33" i="4"/>
  <c r="KQ29" i="4"/>
  <c r="KG29" i="4"/>
  <c r="JW29" i="4"/>
  <c r="JM29" i="4"/>
  <c r="JC29" i="4"/>
  <c r="KQ25" i="4"/>
  <c r="KG25" i="4"/>
  <c r="JW25" i="4"/>
  <c r="JM25" i="4"/>
  <c r="JC25" i="4"/>
  <c r="KQ24" i="4"/>
  <c r="KG24" i="4"/>
  <c r="JW24" i="4"/>
  <c r="JM24" i="4"/>
  <c r="JC24" i="4"/>
  <c r="KQ20" i="4"/>
  <c r="KM20" i="4"/>
  <c r="KP20" i="4" s="1"/>
  <c r="KM25" i="4" s="1"/>
  <c r="KJ20" i="4"/>
  <c r="KG20" i="4"/>
  <c r="KC20" i="4"/>
  <c r="KF20" i="4" s="1"/>
  <c r="JZ20" i="4"/>
  <c r="JW20" i="4"/>
  <c r="JV20" i="4"/>
  <c r="JS25" i="4" s="1"/>
  <c r="JS20" i="4"/>
  <c r="JP20" i="4"/>
  <c r="JM20" i="4"/>
  <c r="JI20" i="4"/>
  <c r="JL20" i="4" s="1"/>
  <c r="JI25" i="4" s="1"/>
  <c r="JI29" i="4" s="1"/>
  <c r="JL29" i="4" s="1"/>
  <c r="JF20" i="4"/>
  <c r="JC20" i="4"/>
  <c r="IY20" i="4"/>
  <c r="JB20" i="4" s="1"/>
  <c r="IV20" i="4"/>
  <c r="KQ19" i="4"/>
  <c r="KM19" i="4"/>
  <c r="KP19" i="4" s="1"/>
  <c r="KJ25" i="4" s="1"/>
  <c r="KJ19" i="4"/>
  <c r="KG19" i="4"/>
  <c r="KC19" i="4"/>
  <c r="KF19" i="4" s="1"/>
  <c r="JZ25" i="4" s="1"/>
  <c r="JZ19" i="4"/>
  <c r="JW19" i="4"/>
  <c r="JS19" i="4"/>
  <c r="JV19" i="4" s="1"/>
  <c r="JP19" i="4"/>
  <c r="JM19" i="4"/>
  <c r="JI19" i="4"/>
  <c r="JL19" i="4" s="1"/>
  <c r="JF25" i="4" s="1"/>
  <c r="JF19" i="4"/>
  <c r="JC19" i="4"/>
  <c r="IY19" i="4"/>
  <c r="JB19" i="4" s="1"/>
  <c r="IV25" i="4" s="1"/>
  <c r="IV19" i="4"/>
  <c r="KQ18" i="4"/>
  <c r="KP18" i="4"/>
  <c r="KM24" i="4" s="1"/>
  <c r="KM18" i="4"/>
  <c r="KJ18" i="4"/>
  <c r="KG18" i="4"/>
  <c r="KF18" i="4"/>
  <c r="KC24" i="4" s="1"/>
  <c r="JZ29" i="4" s="1"/>
  <c r="KC18" i="4"/>
  <c r="JZ18" i="4"/>
  <c r="JW18" i="4"/>
  <c r="JS18" i="4"/>
  <c r="JV18" i="4" s="1"/>
  <c r="JS24" i="4" s="1"/>
  <c r="JP18" i="4"/>
  <c r="JM18" i="4"/>
  <c r="JI18" i="4"/>
  <c r="JL18" i="4" s="1"/>
  <c r="JI24" i="4" s="1"/>
  <c r="JF18" i="4"/>
  <c r="JC18" i="4"/>
  <c r="IY18" i="4"/>
  <c r="JB18" i="4" s="1"/>
  <c r="IY24" i="4" s="1"/>
  <c r="IV29" i="4" s="1"/>
  <c r="IV18" i="4"/>
  <c r="KQ17" i="4"/>
  <c r="KM17" i="4"/>
  <c r="KP17" i="4" s="1"/>
  <c r="KJ17" i="4"/>
  <c r="KG17" i="4"/>
  <c r="KF17" i="4"/>
  <c r="JZ24" i="4" s="1"/>
  <c r="KC17" i="4"/>
  <c r="JZ17" i="4"/>
  <c r="JW17" i="4"/>
  <c r="JV17" i="4"/>
  <c r="JP24" i="4" s="1"/>
  <c r="JS17" i="4"/>
  <c r="JP17" i="4"/>
  <c r="JM17" i="4"/>
  <c r="JI17" i="4"/>
  <c r="JL17" i="4" s="1"/>
  <c r="JF17" i="4"/>
  <c r="JC17" i="4"/>
  <c r="IY17" i="4"/>
  <c r="JB17" i="4" s="1"/>
  <c r="IV24" i="4" s="1"/>
  <c r="IV17" i="4"/>
  <c r="HF36" i="4"/>
  <c r="GV36" i="4"/>
  <c r="GL36" i="4"/>
  <c r="HF35" i="4"/>
  <c r="GV35" i="4"/>
  <c r="GL35" i="4"/>
  <c r="HE33" i="4"/>
  <c r="GU33" i="4"/>
  <c r="GK33" i="4"/>
  <c r="HE29" i="4"/>
  <c r="GU29" i="4"/>
  <c r="GK29" i="4"/>
  <c r="HE25" i="4"/>
  <c r="GU25" i="4"/>
  <c r="GK25" i="4"/>
  <c r="HE24" i="4"/>
  <c r="GU24" i="4"/>
  <c r="GK24" i="4"/>
  <c r="HE20" i="4"/>
  <c r="HA20" i="4"/>
  <c r="HD20" i="4" s="1"/>
  <c r="GX20" i="4"/>
  <c r="GU20" i="4"/>
  <c r="GQ20" i="4"/>
  <c r="GT20" i="4" s="1"/>
  <c r="GQ25" i="4" s="1"/>
  <c r="GN20" i="4"/>
  <c r="GK20" i="4"/>
  <c r="GG20" i="4"/>
  <c r="GJ20" i="4" s="1"/>
  <c r="GG25" i="4" s="1"/>
  <c r="GD20" i="4"/>
  <c r="HE19" i="4"/>
  <c r="HA19" i="4"/>
  <c r="HD19" i="4" s="1"/>
  <c r="GX25" i="4" s="1"/>
  <c r="GX19" i="4"/>
  <c r="GU19" i="4"/>
  <c r="GQ19" i="4"/>
  <c r="GT19" i="4" s="1"/>
  <c r="GN25" i="4" s="1"/>
  <c r="GN19" i="4"/>
  <c r="GK19" i="4"/>
  <c r="GG19" i="4"/>
  <c r="GJ19" i="4" s="1"/>
  <c r="GD25" i="4" s="1"/>
  <c r="GD19" i="4"/>
  <c r="HE18" i="4"/>
  <c r="HA18" i="4"/>
  <c r="HD18" i="4" s="1"/>
  <c r="GX18" i="4"/>
  <c r="GU18" i="4"/>
  <c r="GQ18" i="4"/>
  <c r="GT18" i="4" s="1"/>
  <c r="GQ24" i="4" s="1"/>
  <c r="GN18" i="4"/>
  <c r="GK18" i="4"/>
  <c r="GG18" i="4"/>
  <c r="GJ18" i="4" s="1"/>
  <c r="GG24" i="4" s="1"/>
  <c r="GD18" i="4"/>
  <c r="HE17" i="4"/>
  <c r="HA17" i="4"/>
  <c r="HD17" i="4" s="1"/>
  <c r="GX24" i="4" s="1"/>
  <c r="GX17" i="4"/>
  <c r="GU17" i="4"/>
  <c r="GQ17" i="4"/>
  <c r="GT17" i="4" s="1"/>
  <c r="GN24" i="4" s="1"/>
  <c r="GN17" i="4"/>
  <c r="GK17" i="4"/>
  <c r="GG17" i="4"/>
  <c r="GJ17" i="4" s="1"/>
  <c r="GD17" i="4"/>
  <c r="FR36" i="4"/>
  <c r="FH36" i="4"/>
  <c r="EX36" i="4"/>
  <c r="EN36" i="4"/>
  <c r="FR35" i="4"/>
  <c r="FH35" i="4"/>
  <c r="EX35" i="4"/>
  <c r="EN35" i="4"/>
  <c r="FQ33" i="4"/>
  <c r="FG33" i="4"/>
  <c r="EW33" i="4"/>
  <c r="EM33" i="4"/>
  <c r="FQ29" i="4"/>
  <c r="FG29" i="4"/>
  <c r="EW29" i="4"/>
  <c r="EM29" i="4"/>
  <c r="FQ25" i="4"/>
  <c r="FG25" i="4"/>
  <c r="EW25" i="4"/>
  <c r="EM25" i="4"/>
  <c r="FQ24" i="4"/>
  <c r="FG24" i="4"/>
  <c r="EW24" i="4"/>
  <c r="EM24" i="4"/>
  <c r="FQ20" i="4"/>
  <c r="FM20" i="4"/>
  <c r="FP20" i="4" s="1"/>
  <c r="FJ20" i="4"/>
  <c r="FG20" i="4"/>
  <c r="FC20" i="4"/>
  <c r="FF20" i="4" s="1"/>
  <c r="FC25" i="4" s="1"/>
  <c r="EZ20" i="4"/>
  <c r="EW20" i="4"/>
  <c r="ES20" i="4"/>
  <c r="EV20" i="4" s="1"/>
  <c r="ES25" i="4" s="1"/>
  <c r="EP20" i="4"/>
  <c r="EM20" i="4"/>
  <c r="EI20" i="4"/>
  <c r="EL20" i="4" s="1"/>
  <c r="EI25" i="4" s="1"/>
  <c r="EF20" i="4"/>
  <c r="FQ19" i="4"/>
  <c r="FM19" i="4"/>
  <c r="FP19" i="4" s="1"/>
  <c r="FJ25" i="4" s="1"/>
  <c r="FJ19" i="4"/>
  <c r="FG19" i="4"/>
  <c r="FC19" i="4"/>
  <c r="FF19" i="4" s="1"/>
  <c r="EZ25" i="4" s="1"/>
  <c r="EZ19" i="4"/>
  <c r="EW19" i="4"/>
  <c r="ES19" i="4"/>
  <c r="EV19" i="4" s="1"/>
  <c r="EP25" i="4" s="1"/>
  <c r="EP19" i="4"/>
  <c r="EM19" i="4"/>
  <c r="EI19" i="4"/>
  <c r="EL19" i="4" s="1"/>
  <c r="EF25" i="4" s="1"/>
  <c r="EF19" i="4"/>
  <c r="FQ18" i="4"/>
  <c r="FM18" i="4"/>
  <c r="FP18" i="4" s="1"/>
  <c r="FJ18" i="4"/>
  <c r="FG18" i="4"/>
  <c r="FC18" i="4"/>
  <c r="FF18" i="4" s="1"/>
  <c r="FC24" i="4" s="1"/>
  <c r="EZ18" i="4"/>
  <c r="EW18" i="4"/>
  <c r="ES18" i="4"/>
  <c r="EV18" i="4" s="1"/>
  <c r="ES24" i="4" s="1"/>
  <c r="EP18" i="4"/>
  <c r="EM18" i="4"/>
  <c r="EI18" i="4"/>
  <c r="EL18" i="4" s="1"/>
  <c r="EI24" i="4" s="1"/>
  <c r="EF18" i="4"/>
  <c r="FQ17" i="4"/>
  <c r="FM17" i="4"/>
  <c r="FP17" i="4" s="1"/>
  <c r="FJ24" i="4" s="1"/>
  <c r="FJ17" i="4"/>
  <c r="FG17" i="4"/>
  <c r="FC17" i="4"/>
  <c r="FF17" i="4" s="1"/>
  <c r="EZ24" i="4" s="1"/>
  <c r="EZ17" i="4"/>
  <c r="EW17" i="4"/>
  <c r="ES17" i="4"/>
  <c r="EV17" i="4" s="1"/>
  <c r="EP24" i="4" s="1"/>
  <c r="EP17" i="4"/>
  <c r="EM17" i="4"/>
  <c r="EI17" i="4"/>
  <c r="EL17" i="4" s="1"/>
  <c r="EF24" i="4" s="1"/>
  <c r="EF17" i="4"/>
  <c r="ED36" i="4"/>
  <c r="DT36" i="4"/>
  <c r="DJ36" i="4"/>
  <c r="CZ36" i="4"/>
  <c r="ED35" i="4"/>
  <c r="DT35" i="4"/>
  <c r="DJ35" i="4"/>
  <c r="CZ35" i="4"/>
  <c r="EC33" i="4"/>
  <c r="DS33" i="4"/>
  <c r="DI33" i="4"/>
  <c r="CY33" i="4"/>
  <c r="EC29" i="4"/>
  <c r="DS29" i="4"/>
  <c r="DI29" i="4"/>
  <c r="CY29" i="4"/>
  <c r="EC25" i="4"/>
  <c r="DS25" i="4"/>
  <c r="DI25" i="4"/>
  <c r="CY25" i="4"/>
  <c r="EC24" i="4"/>
  <c r="DS24" i="4"/>
  <c r="DI24" i="4"/>
  <c r="CY24" i="4"/>
  <c r="EC20" i="4"/>
  <c r="DY20" i="4"/>
  <c r="EB20" i="4" s="1"/>
  <c r="DV20" i="4"/>
  <c r="DS20" i="4"/>
  <c r="DO20" i="4"/>
  <c r="DR20" i="4" s="1"/>
  <c r="DO25" i="4" s="1"/>
  <c r="DL20" i="4"/>
  <c r="DI20" i="4"/>
  <c r="DE20" i="4"/>
  <c r="DH20" i="4" s="1"/>
  <c r="DE25" i="4" s="1"/>
  <c r="DB20" i="4"/>
  <c r="CY20" i="4"/>
  <c r="CU20" i="4"/>
  <c r="CX20" i="4" s="1"/>
  <c r="CR20" i="4"/>
  <c r="EC19" i="4"/>
  <c r="DY19" i="4"/>
  <c r="EB19" i="4" s="1"/>
  <c r="DV19" i="4"/>
  <c r="DS19" i="4"/>
  <c r="DO19" i="4"/>
  <c r="DR19" i="4" s="1"/>
  <c r="DL25" i="4" s="1"/>
  <c r="DL19" i="4"/>
  <c r="DI19" i="4"/>
  <c r="DE19" i="4"/>
  <c r="DH19" i="4" s="1"/>
  <c r="DB25" i="4" s="1"/>
  <c r="DB19" i="4"/>
  <c r="CY19" i="4"/>
  <c r="CU19" i="4"/>
  <c r="CX19" i="4" s="1"/>
  <c r="CR19" i="4"/>
  <c r="EC18" i="4"/>
  <c r="DY18" i="4"/>
  <c r="EB18" i="4" s="1"/>
  <c r="DV18" i="4"/>
  <c r="DS18" i="4"/>
  <c r="DO18" i="4"/>
  <c r="DR18" i="4" s="1"/>
  <c r="DO24" i="4" s="1"/>
  <c r="DL18" i="4"/>
  <c r="DI18" i="4"/>
  <c r="DE18" i="4"/>
  <c r="DH18" i="4" s="1"/>
  <c r="DE24" i="4" s="1"/>
  <c r="DB18" i="4"/>
  <c r="CY18" i="4"/>
  <c r="CU18" i="4"/>
  <c r="CX18" i="4" s="1"/>
  <c r="CR18" i="4"/>
  <c r="EC17" i="4"/>
  <c r="DY17" i="4"/>
  <c r="EB17" i="4" s="1"/>
  <c r="DV17" i="4"/>
  <c r="DS17" i="4"/>
  <c r="DO17" i="4"/>
  <c r="DR17" i="4" s="1"/>
  <c r="DL24" i="4" s="1"/>
  <c r="DL17" i="4"/>
  <c r="DI17" i="4"/>
  <c r="DE17" i="4"/>
  <c r="DH17" i="4" s="1"/>
  <c r="DB24" i="4" s="1"/>
  <c r="DB17" i="4"/>
  <c r="CY17" i="4"/>
  <c r="CU17" i="4"/>
  <c r="CX17" i="4" s="1"/>
  <c r="CR17" i="4"/>
  <c r="CP36" i="4"/>
  <c r="CF36" i="4"/>
  <c r="BV36" i="4"/>
  <c r="BL36" i="4"/>
  <c r="CP35" i="4"/>
  <c r="CF35" i="4"/>
  <c r="BV35" i="4"/>
  <c r="BL35" i="4"/>
  <c r="CO33" i="4"/>
  <c r="CE33" i="4"/>
  <c r="BU33" i="4"/>
  <c r="BK33" i="4"/>
  <c r="CO29" i="4"/>
  <c r="CE29" i="4"/>
  <c r="BU29" i="4"/>
  <c r="BK29" i="4"/>
  <c r="CO25" i="4"/>
  <c r="CE25" i="4"/>
  <c r="BU25" i="4"/>
  <c r="BK25" i="4"/>
  <c r="CO24" i="4"/>
  <c r="CE24" i="4"/>
  <c r="BU24" i="4"/>
  <c r="BK24" i="4"/>
  <c r="CO20" i="4"/>
  <c r="CK20" i="4"/>
  <c r="CN20" i="4" s="1"/>
  <c r="CH20" i="4"/>
  <c r="CE20" i="4"/>
  <c r="CA20" i="4"/>
  <c r="CD20" i="4" s="1"/>
  <c r="CA25" i="4" s="1"/>
  <c r="BX20" i="4"/>
  <c r="BU20" i="4"/>
  <c r="BQ20" i="4"/>
  <c r="BT20" i="4" s="1"/>
  <c r="BQ25" i="4" s="1"/>
  <c r="BN20" i="4"/>
  <c r="BK20" i="4"/>
  <c r="BG20" i="4"/>
  <c r="BJ20" i="4" s="1"/>
  <c r="BG25" i="4" s="1"/>
  <c r="BD20" i="4"/>
  <c r="CO19" i="4"/>
  <c r="CK19" i="4"/>
  <c r="CN19" i="4" s="1"/>
  <c r="CH25" i="4" s="1"/>
  <c r="CH19" i="4"/>
  <c r="CE19" i="4"/>
  <c r="CA19" i="4"/>
  <c r="CD19" i="4" s="1"/>
  <c r="BX25" i="4" s="1"/>
  <c r="BX19" i="4"/>
  <c r="BU19" i="4"/>
  <c r="BQ19" i="4"/>
  <c r="BT19" i="4" s="1"/>
  <c r="BN25" i="4" s="1"/>
  <c r="BN19" i="4"/>
  <c r="BK19" i="4"/>
  <c r="BG19" i="4"/>
  <c r="BJ19" i="4" s="1"/>
  <c r="BD25" i="4" s="1"/>
  <c r="BD19" i="4"/>
  <c r="CO18" i="4"/>
  <c r="CK18" i="4"/>
  <c r="CN18" i="4" s="1"/>
  <c r="CH18" i="4"/>
  <c r="CE18" i="4"/>
  <c r="CA18" i="4"/>
  <c r="CD18" i="4" s="1"/>
  <c r="CA24" i="4" s="1"/>
  <c r="BX18" i="4"/>
  <c r="BU18" i="4"/>
  <c r="BQ18" i="4"/>
  <c r="BT18" i="4" s="1"/>
  <c r="BQ24" i="4" s="1"/>
  <c r="BN18" i="4"/>
  <c r="BK18" i="4"/>
  <c r="BG18" i="4"/>
  <c r="BJ18" i="4" s="1"/>
  <c r="BG24" i="4" s="1"/>
  <c r="BD18" i="4"/>
  <c r="CO17" i="4"/>
  <c r="CN17" i="4"/>
  <c r="CH24" i="4" s="1"/>
  <c r="CK17" i="4"/>
  <c r="CH17" i="4"/>
  <c r="CE17" i="4"/>
  <c r="CA17" i="4"/>
  <c r="CD17" i="4" s="1"/>
  <c r="BX24" i="4" s="1"/>
  <c r="BX17" i="4"/>
  <c r="BU17" i="4"/>
  <c r="BQ17" i="4"/>
  <c r="BT17" i="4" s="1"/>
  <c r="BN24" i="4" s="1"/>
  <c r="BN17" i="4"/>
  <c r="BK17" i="4"/>
  <c r="BG17" i="4"/>
  <c r="BJ17" i="4" s="1"/>
  <c r="BD24" i="4" s="1"/>
  <c r="BD17" i="4"/>
  <c r="BB36" i="4"/>
  <c r="AR36" i="4"/>
  <c r="AH36" i="4"/>
  <c r="X36" i="4"/>
  <c r="BB35" i="4"/>
  <c r="AR35" i="4"/>
  <c r="AH35" i="4"/>
  <c r="BA33" i="4"/>
  <c r="AQ33" i="4"/>
  <c r="AG33" i="4"/>
  <c r="W33" i="4"/>
  <c r="BA29" i="4"/>
  <c r="AQ29" i="4"/>
  <c r="AG29" i="4"/>
  <c r="W29" i="4"/>
  <c r="BA25" i="4"/>
  <c r="AQ25" i="4"/>
  <c r="AG25" i="4"/>
  <c r="W25" i="4"/>
  <c r="BA24" i="4"/>
  <c r="AQ24" i="4"/>
  <c r="AG24" i="4"/>
  <c r="W24" i="4"/>
  <c r="BA20" i="4"/>
  <c r="AW20" i="4"/>
  <c r="AZ20" i="4" s="1"/>
  <c r="AT20" i="4"/>
  <c r="AQ20" i="4"/>
  <c r="AM20" i="4"/>
  <c r="AP20" i="4" s="1"/>
  <c r="AM25" i="4" s="1"/>
  <c r="AJ20" i="4"/>
  <c r="AG20" i="4"/>
  <c r="AC20" i="4"/>
  <c r="AF20" i="4" s="1"/>
  <c r="AC25" i="4" s="1"/>
  <c r="Z20" i="4"/>
  <c r="W20" i="4"/>
  <c r="V20" i="4"/>
  <c r="S25" i="4" s="1"/>
  <c r="BA19" i="4"/>
  <c r="AW19" i="4"/>
  <c r="AZ19" i="4" s="1"/>
  <c r="AT25" i="4" s="1"/>
  <c r="AT19" i="4"/>
  <c r="AQ19" i="4"/>
  <c r="AM19" i="4"/>
  <c r="AP19" i="4" s="1"/>
  <c r="AJ25" i="4" s="1"/>
  <c r="AJ19" i="4"/>
  <c r="AG19" i="4"/>
  <c r="AC19" i="4"/>
  <c r="AF19" i="4" s="1"/>
  <c r="Z25" i="4" s="1"/>
  <c r="Z19" i="4"/>
  <c r="W19" i="4"/>
  <c r="V19" i="4"/>
  <c r="P25" i="4" s="1"/>
  <c r="BA18" i="4"/>
  <c r="AW18" i="4"/>
  <c r="AZ18" i="4" s="1"/>
  <c r="AT18" i="4"/>
  <c r="AQ18" i="4"/>
  <c r="AM18" i="4"/>
  <c r="AP18" i="4" s="1"/>
  <c r="AM24" i="4" s="1"/>
  <c r="AJ18" i="4"/>
  <c r="AG18" i="4"/>
  <c r="AC18" i="4"/>
  <c r="AF18" i="4" s="1"/>
  <c r="AC24" i="4" s="1"/>
  <c r="Z18" i="4"/>
  <c r="W18" i="4"/>
  <c r="V18" i="4"/>
  <c r="S24" i="4" s="1"/>
  <c r="BA17" i="4"/>
  <c r="AW17" i="4"/>
  <c r="AZ17" i="4" s="1"/>
  <c r="AT24" i="4" s="1"/>
  <c r="AT17" i="4"/>
  <c r="AQ17" i="4"/>
  <c r="AM17" i="4"/>
  <c r="AP17" i="4" s="1"/>
  <c r="AJ24" i="4" s="1"/>
  <c r="AJ17" i="4"/>
  <c r="AG17" i="4"/>
  <c r="AC17" i="4"/>
  <c r="AF17" i="4" s="1"/>
  <c r="Z17" i="4"/>
  <c r="W17" i="4"/>
  <c r="V17" i="4"/>
  <c r="P24" i="4" s="1"/>
  <c r="HP36" i="4"/>
  <c r="HP35" i="4"/>
  <c r="HO33" i="4"/>
  <c r="HO29" i="4"/>
  <c r="HO25" i="4"/>
  <c r="HO24" i="4"/>
  <c r="HO20" i="4"/>
  <c r="HK20" i="4"/>
  <c r="HN20" i="4" s="1"/>
  <c r="HK25" i="4" s="1"/>
  <c r="HH20" i="4"/>
  <c r="HO19" i="4"/>
  <c r="HK19" i="4"/>
  <c r="HN19" i="4" s="1"/>
  <c r="HH19" i="4"/>
  <c r="HO18" i="4"/>
  <c r="HK18" i="4"/>
  <c r="HN18" i="4" s="1"/>
  <c r="HH18" i="4"/>
  <c r="HO17" i="4"/>
  <c r="HK17" i="4"/>
  <c r="HN17" i="4" s="1"/>
  <c r="HH24" i="4" s="1"/>
  <c r="HH17" i="4"/>
  <c r="HZ36" i="4"/>
  <c r="HZ35" i="4"/>
  <c r="HY33" i="4"/>
  <c r="HY29" i="4"/>
  <c r="HY25" i="4"/>
  <c r="HY24" i="4"/>
  <c r="HY20" i="4"/>
  <c r="HU20" i="4"/>
  <c r="HX20" i="4" s="1"/>
  <c r="HR20" i="4"/>
  <c r="HY19" i="4"/>
  <c r="HU19" i="4"/>
  <c r="HX19" i="4" s="1"/>
  <c r="HR19" i="4"/>
  <c r="HY18" i="4"/>
  <c r="HU18" i="4"/>
  <c r="HX18" i="4" s="1"/>
  <c r="HU24" i="4" s="1"/>
  <c r="HR18" i="4"/>
  <c r="HY17" i="4"/>
  <c r="HU17" i="4"/>
  <c r="HX17" i="4" s="1"/>
  <c r="HR24" i="4" s="1"/>
  <c r="HR17" i="4"/>
  <c r="IJ36" i="4"/>
  <c r="IJ35" i="4"/>
  <c r="II33" i="4"/>
  <c r="II29" i="4"/>
  <c r="II25" i="4"/>
  <c r="II24" i="4"/>
  <c r="II20" i="4"/>
  <c r="IE20" i="4"/>
  <c r="IB20" i="4"/>
  <c r="II19" i="4"/>
  <c r="IE19" i="4"/>
  <c r="IB19" i="4"/>
  <c r="II18" i="4"/>
  <c r="IE18" i="4"/>
  <c r="IH18" i="4" s="1"/>
  <c r="IE24" i="4" s="1"/>
  <c r="IB18" i="4"/>
  <c r="II17" i="4"/>
  <c r="IE17" i="4"/>
  <c r="IH17" i="4" s="1"/>
  <c r="IB24" i="4" s="1"/>
  <c r="IB17" i="4"/>
  <c r="J17" i="4"/>
  <c r="I17" i="4"/>
  <c r="C24" i="4" s="1"/>
  <c r="IB29" i="4" l="1"/>
  <c r="IO29" i="4"/>
  <c r="MP17" i="4"/>
  <c r="MZ17" i="4"/>
  <c r="IH24" i="4"/>
  <c r="IB33" i="4" s="1"/>
  <c r="LL17" i="4"/>
  <c r="GL17" i="4"/>
  <c r="LN24" i="4"/>
  <c r="LV17" i="4"/>
  <c r="MU24" i="4"/>
  <c r="MA25" i="4"/>
  <c r="LQ24" i="4"/>
  <c r="MH29" i="4"/>
  <c r="MN24" i="4"/>
  <c r="MH33" i="4" s="1"/>
  <c r="MR25" i="4"/>
  <c r="LQ29" i="4"/>
  <c r="LT29" i="4" s="1"/>
  <c r="LT25" i="4"/>
  <c r="LG24" i="4"/>
  <c r="MH25" i="4"/>
  <c r="LX24" i="4"/>
  <c r="MF17" i="4"/>
  <c r="LD25" i="4"/>
  <c r="MK25" i="4"/>
  <c r="LJ25" i="4"/>
  <c r="MX25" i="4"/>
  <c r="MD24" i="4"/>
  <c r="IH20" i="4"/>
  <c r="IE25" i="4" s="1"/>
  <c r="KF24" i="4"/>
  <c r="JZ33" i="4" s="1"/>
  <c r="JL25" i="4"/>
  <c r="JI33" i="4" s="1"/>
  <c r="JL33" i="4" s="1"/>
  <c r="GB17" i="4"/>
  <c r="JX17" i="4"/>
  <c r="LB17" i="4"/>
  <c r="KT29" i="4"/>
  <c r="KZ24" i="4"/>
  <c r="KT33" i="4" s="1"/>
  <c r="KZ25" i="4"/>
  <c r="KW29" i="4"/>
  <c r="KZ29" i="4" s="1"/>
  <c r="IO24" i="4"/>
  <c r="IR25" i="4"/>
  <c r="IT17" i="4"/>
  <c r="FW29" i="4"/>
  <c r="FZ29" i="4" s="1"/>
  <c r="FT25" i="4"/>
  <c r="FZ25" i="4" s="1"/>
  <c r="FW33" i="4" s="1"/>
  <c r="FT29" i="4"/>
  <c r="FZ24" i="4"/>
  <c r="FT33" i="4" s="1"/>
  <c r="JF29" i="4"/>
  <c r="JL24" i="4"/>
  <c r="KJ29" i="4"/>
  <c r="KP24" i="4"/>
  <c r="IY25" i="4"/>
  <c r="JF24" i="4"/>
  <c r="JN17" i="4"/>
  <c r="JD17" i="4"/>
  <c r="KC25" i="4"/>
  <c r="JB24" i="4"/>
  <c r="IV33" i="4" s="1"/>
  <c r="KJ24" i="4"/>
  <c r="KR17" i="4"/>
  <c r="JV25" i="4"/>
  <c r="JS29" i="4"/>
  <c r="JV29" i="4" s="1"/>
  <c r="JP25" i="4"/>
  <c r="KH17" i="4"/>
  <c r="JP29" i="4"/>
  <c r="JV24" i="4"/>
  <c r="JP33" i="4" s="1"/>
  <c r="KM29" i="4"/>
  <c r="KP29" i="4" s="1"/>
  <c r="KP25" i="4"/>
  <c r="KM33" i="4" s="1"/>
  <c r="KP33" i="4" s="1"/>
  <c r="EX17" i="4"/>
  <c r="IH19" i="4"/>
  <c r="IB25" i="4" s="1"/>
  <c r="GD24" i="4"/>
  <c r="GD29" i="4" s="1"/>
  <c r="Z24" i="4"/>
  <c r="AH17" i="4"/>
  <c r="X17" i="4"/>
  <c r="AR17" i="4"/>
  <c r="DJ17" i="4"/>
  <c r="DT17" i="4"/>
  <c r="HZ17" i="4"/>
  <c r="EN17" i="4"/>
  <c r="FH17" i="4"/>
  <c r="HP17" i="4"/>
  <c r="BV17" i="4"/>
  <c r="GV17" i="4"/>
  <c r="GJ25" i="4"/>
  <c r="GG29" i="4"/>
  <c r="GJ29" i="4" s="1"/>
  <c r="GQ29" i="4"/>
  <c r="GT25" i="4"/>
  <c r="GQ33" i="4" s="1"/>
  <c r="GJ24" i="4"/>
  <c r="GN29" i="4"/>
  <c r="GT24" i="4"/>
  <c r="GN33" i="4" s="1"/>
  <c r="HA24" i="4"/>
  <c r="HA25" i="4"/>
  <c r="HF17" i="4"/>
  <c r="EL25" i="4"/>
  <c r="EI33" i="4" s="1"/>
  <c r="EL33" i="4" s="1"/>
  <c r="EI29" i="4"/>
  <c r="EV25" i="4"/>
  <c r="ES29" i="4"/>
  <c r="EV29" i="4" s="1"/>
  <c r="FC29" i="4"/>
  <c r="FF29" i="4" s="1"/>
  <c r="FF25" i="4"/>
  <c r="FC33" i="4" s="1"/>
  <c r="EL24" i="4"/>
  <c r="EF33" i="4" s="1"/>
  <c r="EF29" i="4"/>
  <c r="EV24" i="4"/>
  <c r="EP29" i="4"/>
  <c r="EZ29" i="4"/>
  <c r="FF24" i="4"/>
  <c r="EZ33" i="4" s="1"/>
  <c r="FM24" i="4"/>
  <c r="FM25" i="4"/>
  <c r="FR17" i="4"/>
  <c r="DY24" i="4"/>
  <c r="CU24" i="4"/>
  <c r="DH24" i="4"/>
  <c r="DB33" i="4" s="1"/>
  <c r="DB29" i="4"/>
  <c r="DR24" i="4"/>
  <c r="DL33" i="4" s="1"/>
  <c r="DL29" i="4"/>
  <c r="CU25" i="4"/>
  <c r="DH25" i="4"/>
  <c r="DE33" i="4" s="1"/>
  <c r="DE29" i="4"/>
  <c r="DH29" i="4" s="1"/>
  <c r="DO29" i="4"/>
  <c r="DR29" i="4" s="1"/>
  <c r="DR25" i="4"/>
  <c r="DO33" i="4" s="1"/>
  <c r="DV24" i="4"/>
  <c r="ED17" i="4"/>
  <c r="DV25" i="4"/>
  <c r="DY25" i="4"/>
  <c r="CR24" i="4"/>
  <c r="CZ17" i="4"/>
  <c r="CR25" i="4"/>
  <c r="BL17" i="4"/>
  <c r="CF17" i="4"/>
  <c r="BJ25" i="4"/>
  <c r="BG33" i="4" s="1"/>
  <c r="BJ33" i="4" s="1"/>
  <c r="BG29" i="4"/>
  <c r="BJ29" i="4" s="1"/>
  <c r="BT25" i="4"/>
  <c r="BQ29" i="4"/>
  <c r="CA29" i="4"/>
  <c r="CD29" i="4" s="1"/>
  <c r="CD25" i="4"/>
  <c r="CA33" i="4" s="1"/>
  <c r="CD33" i="4" s="1"/>
  <c r="BJ24" i="4"/>
  <c r="BD33" i="4" s="1"/>
  <c r="BD29" i="4"/>
  <c r="BT24" i="4"/>
  <c r="BN29" i="4"/>
  <c r="BX29" i="4"/>
  <c r="CD24" i="4"/>
  <c r="BX33" i="4" s="1"/>
  <c r="CK24" i="4"/>
  <c r="CK25" i="4"/>
  <c r="CP17" i="4"/>
  <c r="S29" i="4"/>
  <c r="V25" i="4"/>
  <c r="S33" i="4" s="1"/>
  <c r="V33" i="4" s="1"/>
  <c r="AF25" i="4"/>
  <c r="AC29" i="4"/>
  <c r="V24" i="4"/>
  <c r="P33" i="4" s="1"/>
  <c r="P29" i="4"/>
  <c r="AF24" i="4"/>
  <c r="Z29" i="4"/>
  <c r="AJ29" i="4"/>
  <c r="AP24" i="4"/>
  <c r="AJ33" i="4" s="1"/>
  <c r="AM29" i="4"/>
  <c r="AP29" i="4" s="1"/>
  <c r="AP25" i="4"/>
  <c r="AM33" i="4" s="1"/>
  <c r="AW24" i="4"/>
  <c r="AW25" i="4"/>
  <c r="BB17" i="4"/>
  <c r="HH25" i="4"/>
  <c r="HK29" i="4" s="1"/>
  <c r="HN29" i="4" s="1"/>
  <c r="HN25" i="4"/>
  <c r="HK33" i="4" s="1"/>
  <c r="HK24" i="4"/>
  <c r="HU25" i="4"/>
  <c r="HR29" i="4"/>
  <c r="HX24" i="4"/>
  <c r="HR33" i="4" s="1"/>
  <c r="HR25" i="4"/>
  <c r="IJ17" i="4"/>
  <c r="IE29" i="4" l="1"/>
  <c r="IH29" i="4" s="1"/>
  <c r="FZ33" i="4"/>
  <c r="AP33" i="4"/>
  <c r="AF29" i="4"/>
  <c r="DR33" i="4"/>
  <c r="EL29" i="4"/>
  <c r="FF33" i="4"/>
  <c r="GT33" i="4"/>
  <c r="GT29" i="4"/>
  <c r="V29" i="4"/>
  <c r="BT29" i="4"/>
  <c r="DH33" i="4"/>
  <c r="MU33" i="4"/>
  <c r="MX33" i="4" s="1"/>
  <c r="LQ33" i="4"/>
  <c r="LT33" i="4" s="1"/>
  <c r="MR29" i="4"/>
  <c r="MX24" i="4"/>
  <c r="LX33" i="4"/>
  <c r="LD29" i="4"/>
  <c r="LJ24" i="4"/>
  <c r="MA29" i="4"/>
  <c r="MD29" i="4" s="1"/>
  <c r="MD25" i="4"/>
  <c r="MK29" i="4"/>
  <c r="MN29" i="4" s="1"/>
  <c r="MN25" i="4"/>
  <c r="LG33" i="4"/>
  <c r="LJ33" i="4" s="1"/>
  <c r="LN29" i="4"/>
  <c r="LT24" i="4"/>
  <c r="KW33" i="4"/>
  <c r="KZ33" i="4" s="1"/>
  <c r="IO33" i="4"/>
  <c r="IL29" i="4"/>
  <c r="IR29" i="4" s="1"/>
  <c r="IR24" i="4"/>
  <c r="IY29" i="4"/>
  <c r="JB29" i="4" s="1"/>
  <c r="JB25" i="4"/>
  <c r="JF33" i="4"/>
  <c r="JS33" i="4"/>
  <c r="JV33" i="4" s="1"/>
  <c r="KC29" i="4"/>
  <c r="KF29" i="4" s="1"/>
  <c r="KF25" i="4"/>
  <c r="KJ33" i="4"/>
  <c r="GX29" i="4"/>
  <c r="HD24" i="4"/>
  <c r="GD33" i="4"/>
  <c r="GG33" i="4"/>
  <c r="HD25" i="4"/>
  <c r="HA29" i="4"/>
  <c r="HD29" i="4" s="1"/>
  <c r="FJ29" i="4"/>
  <c r="FP24" i="4"/>
  <c r="EP33" i="4"/>
  <c r="ES33" i="4"/>
  <c r="EV33" i="4" s="1"/>
  <c r="FM29" i="4"/>
  <c r="FP29" i="4" s="1"/>
  <c r="FP25" i="4"/>
  <c r="CX25" i="4"/>
  <c r="CU29" i="4"/>
  <c r="CX29" i="4" s="1"/>
  <c r="EB25" i="4"/>
  <c r="DY29" i="4"/>
  <c r="DV29" i="4"/>
  <c r="EB24" i="4"/>
  <c r="CR29" i="4"/>
  <c r="CX24" i="4"/>
  <c r="CN25" i="4"/>
  <c r="CK29" i="4"/>
  <c r="CN29" i="4" s="1"/>
  <c r="CH29" i="4"/>
  <c r="CN24" i="4"/>
  <c r="BN33" i="4"/>
  <c r="BQ33" i="4"/>
  <c r="BT33" i="4" s="1"/>
  <c r="Z33" i="4"/>
  <c r="AC33" i="4"/>
  <c r="AZ25" i="4"/>
  <c r="AW29" i="4"/>
  <c r="AZ29" i="4" s="1"/>
  <c r="AT29" i="4"/>
  <c r="AZ24" i="4"/>
  <c r="HN24" i="4"/>
  <c r="HH29" i="4"/>
  <c r="HX25" i="4"/>
  <c r="HU29" i="4"/>
  <c r="HX29" i="4" s="1"/>
  <c r="IH25" i="4"/>
  <c r="IE33" i="4" s="1"/>
  <c r="IH33" i="4" s="1"/>
  <c r="AF33" i="4" l="1"/>
  <c r="EB29" i="4"/>
  <c r="GJ33" i="4"/>
  <c r="MA33" i="4"/>
  <c r="MD33" i="4" s="1"/>
  <c r="MR33" i="4"/>
  <c r="LN33" i="4"/>
  <c r="MK33" i="4"/>
  <c r="MN33" i="4" s="1"/>
  <c r="LD33" i="4"/>
  <c r="IL33" i="4"/>
  <c r="IR33" i="4" s="1"/>
  <c r="KC33" i="4"/>
  <c r="KF33" i="4" s="1"/>
  <c r="IY33" i="4"/>
  <c r="JB33" i="4" s="1"/>
  <c r="GX33" i="4"/>
  <c r="HA33" i="4"/>
  <c r="FM33" i="4"/>
  <c r="FJ33" i="4"/>
  <c r="CR33" i="4"/>
  <c r="CU33" i="4"/>
  <c r="DV33" i="4"/>
  <c r="DY33" i="4"/>
  <c r="EB33" i="4" s="1"/>
  <c r="CH33" i="4"/>
  <c r="CK33" i="4"/>
  <c r="AT33" i="4"/>
  <c r="AW33" i="4"/>
  <c r="AZ33" i="4" s="1"/>
  <c r="HH33" i="4"/>
  <c r="HN33" i="4" s="1"/>
  <c r="HU33" i="4"/>
  <c r="HX33" i="4" s="1"/>
  <c r="CN33" i="4" l="1"/>
  <c r="CX33" i="4"/>
  <c r="HD33" i="4"/>
  <c r="FP33" i="4"/>
  <c r="L18" i="6"/>
  <c r="I18" i="6" l="1"/>
  <c r="S15" i="6" l="1"/>
  <c r="Z21" i="6" s="1"/>
  <c r="L14" i="6"/>
  <c r="I14" i="6"/>
  <c r="L10" i="6"/>
  <c r="I10" i="6"/>
  <c r="L6" i="6"/>
  <c r="I6" i="6"/>
  <c r="P7" i="6" l="1"/>
  <c r="W14" i="6" s="1"/>
  <c r="P15" i="6"/>
  <c r="Z14" i="6" s="1"/>
  <c r="S7" i="6"/>
  <c r="W21" i="6" s="1"/>
  <c r="Z15" i="6"/>
  <c r="L3" i="1"/>
  <c r="W20" i="6" l="1"/>
  <c r="W15" i="6"/>
  <c r="Z20" i="6"/>
  <c r="I44" i="1"/>
  <c r="I43" i="1"/>
  <c r="FX51" i="1"/>
  <c r="FX50" i="1"/>
  <c r="FX49" i="1"/>
  <c r="FX48" i="1"/>
  <c r="FX47" i="1"/>
  <c r="FX46" i="1"/>
  <c r="FX45" i="1"/>
  <c r="FX44" i="1"/>
  <c r="FX43" i="1"/>
  <c r="FX42" i="1"/>
  <c r="FX41" i="1"/>
  <c r="FX40" i="1"/>
  <c r="FX39" i="1"/>
  <c r="FX38" i="1"/>
  <c r="FX37" i="1"/>
  <c r="FX36" i="1"/>
  <c r="FX35" i="1"/>
  <c r="FX34" i="1"/>
  <c r="FX33" i="1"/>
  <c r="FX32" i="1"/>
  <c r="FX31" i="1"/>
  <c r="FX30" i="1"/>
  <c r="FX29" i="1"/>
  <c r="FX28" i="1"/>
  <c r="FX27" i="1"/>
  <c r="FX26" i="1"/>
  <c r="FX25" i="1"/>
  <c r="FX24" i="1"/>
  <c r="FX23" i="1"/>
  <c r="FX22" i="1"/>
  <c r="FX21" i="1"/>
  <c r="FX20" i="1"/>
  <c r="FX19" i="1"/>
  <c r="FX18" i="1"/>
  <c r="FX17" i="1"/>
  <c r="FX16" i="1"/>
  <c r="FX15" i="1"/>
  <c r="FX14" i="1"/>
  <c r="FX13" i="1"/>
  <c r="FX12" i="1"/>
  <c r="FX11" i="1"/>
  <c r="FX10" i="1"/>
  <c r="FX9" i="1"/>
  <c r="FX8" i="1"/>
  <c r="FX7" i="1"/>
  <c r="FX6" i="1"/>
  <c r="FX5" i="1"/>
  <c r="FX4" i="1"/>
  <c r="FT51" i="1"/>
  <c r="FT50" i="1"/>
  <c r="FT49" i="1"/>
  <c r="FT48" i="1"/>
  <c r="FT47" i="1"/>
  <c r="FT46" i="1"/>
  <c r="FT45" i="1"/>
  <c r="FT44" i="1"/>
  <c r="FT43" i="1"/>
  <c r="FT42" i="1"/>
  <c r="FT41" i="1"/>
  <c r="FT40" i="1"/>
  <c r="FT39" i="1"/>
  <c r="FT38" i="1"/>
  <c r="FT37" i="1"/>
  <c r="FT36" i="1"/>
  <c r="FT35" i="1"/>
  <c r="FT34" i="1"/>
  <c r="FT33" i="1"/>
  <c r="FT32" i="1"/>
  <c r="FT31" i="1"/>
  <c r="FT30" i="1"/>
  <c r="FT29" i="1"/>
  <c r="FT28" i="1"/>
  <c r="FT27" i="1"/>
  <c r="FT26" i="1"/>
  <c r="FT25" i="1"/>
  <c r="FT24" i="1"/>
  <c r="FT23" i="1"/>
  <c r="FT22" i="1"/>
  <c r="FT21" i="1"/>
  <c r="FT20" i="1"/>
  <c r="FT19" i="1"/>
  <c r="FT18" i="1"/>
  <c r="FT17" i="1"/>
  <c r="FT16" i="1"/>
  <c r="FT15" i="1"/>
  <c r="FT14" i="1"/>
  <c r="FT13" i="1"/>
  <c r="FT12" i="1"/>
  <c r="FT11" i="1"/>
  <c r="FT10" i="1"/>
  <c r="FT9" i="1"/>
  <c r="FT8" i="1"/>
  <c r="FT7" i="1"/>
  <c r="FT6" i="1"/>
  <c r="FT5" i="1"/>
  <c r="FT4" i="1"/>
  <c r="I42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P5" i="1"/>
  <c r="FP4" i="1"/>
  <c r="FL51" i="1"/>
  <c r="FL50" i="1"/>
  <c r="FL49" i="1"/>
  <c r="FL48" i="1"/>
  <c r="FL47" i="1"/>
  <c r="FL46" i="1"/>
  <c r="FL45" i="1"/>
  <c r="FL44" i="1"/>
  <c r="FL43" i="1"/>
  <c r="FL42" i="1"/>
  <c r="FL41" i="1"/>
  <c r="FL40" i="1"/>
  <c r="FL39" i="1"/>
  <c r="FL38" i="1"/>
  <c r="FL37" i="1"/>
  <c r="FL36" i="1"/>
  <c r="FL35" i="1"/>
  <c r="FL34" i="1"/>
  <c r="FL33" i="1"/>
  <c r="FL32" i="1"/>
  <c r="FL31" i="1"/>
  <c r="FL30" i="1"/>
  <c r="FL29" i="1"/>
  <c r="FL28" i="1"/>
  <c r="FL27" i="1"/>
  <c r="FL26" i="1"/>
  <c r="FL25" i="1"/>
  <c r="FL24" i="1"/>
  <c r="FL23" i="1"/>
  <c r="FL22" i="1"/>
  <c r="FL21" i="1"/>
  <c r="FL20" i="1"/>
  <c r="FL19" i="1"/>
  <c r="FL18" i="1"/>
  <c r="FL17" i="1"/>
  <c r="FL16" i="1"/>
  <c r="FL15" i="1"/>
  <c r="FL14" i="1"/>
  <c r="FL13" i="1"/>
  <c r="FL12" i="1"/>
  <c r="FL11" i="1"/>
  <c r="FL10" i="1"/>
  <c r="FL9" i="1"/>
  <c r="FL8" i="1"/>
  <c r="FL7" i="1"/>
  <c r="FL6" i="1"/>
  <c r="FL5" i="1"/>
  <c r="FL4" i="1"/>
  <c r="FH51" i="1"/>
  <c r="FH50" i="1"/>
  <c r="FH49" i="1"/>
  <c r="FH48" i="1"/>
  <c r="FH47" i="1"/>
  <c r="FH46" i="1"/>
  <c r="FH45" i="1"/>
  <c r="FH44" i="1"/>
  <c r="FH43" i="1"/>
  <c r="FH42" i="1"/>
  <c r="FH41" i="1"/>
  <c r="FH40" i="1"/>
  <c r="FH39" i="1"/>
  <c r="FH38" i="1"/>
  <c r="FH37" i="1"/>
  <c r="FH36" i="1"/>
  <c r="FH35" i="1"/>
  <c r="FH34" i="1"/>
  <c r="FH33" i="1"/>
  <c r="FH32" i="1"/>
  <c r="FH31" i="1"/>
  <c r="FH30" i="1"/>
  <c r="FH29" i="1"/>
  <c r="FH28" i="1"/>
  <c r="FH27" i="1"/>
  <c r="FH26" i="1"/>
  <c r="FH25" i="1"/>
  <c r="FH24" i="1"/>
  <c r="FH23" i="1"/>
  <c r="FH22" i="1"/>
  <c r="FH21" i="1"/>
  <c r="FH20" i="1"/>
  <c r="FH19" i="1"/>
  <c r="FH18" i="1"/>
  <c r="FH17" i="1"/>
  <c r="FH16" i="1"/>
  <c r="FH15" i="1"/>
  <c r="FH14" i="1"/>
  <c r="FH13" i="1"/>
  <c r="FH12" i="1"/>
  <c r="FH11" i="1"/>
  <c r="FH10" i="1"/>
  <c r="FH9" i="1"/>
  <c r="FH8" i="1"/>
  <c r="FH7" i="1"/>
  <c r="FH6" i="1"/>
  <c r="FH5" i="1"/>
  <c r="FH4" i="1"/>
  <c r="FD51" i="1"/>
  <c r="FD50" i="1"/>
  <c r="FD49" i="1"/>
  <c r="FD48" i="1"/>
  <c r="FD47" i="1"/>
  <c r="FD46" i="1"/>
  <c r="FD45" i="1"/>
  <c r="FD44" i="1"/>
  <c r="FD43" i="1"/>
  <c r="FD42" i="1"/>
  <c r="FD41" i="1"/>
  <c r="FD40" i="1"/>
  <c r="FD39" i="1"/>
  <c r="FD38" i="1"/>
  <c r="FD37" i="1"/>
  <c r="FD36" i="1"/>
  <c r="FD35" i="1"/>
  <c r="FD34" i="1"/>
  <c r="FD33" i="1"/>
  <c r="FD32" i="1"/>
  <c r="FD31" i="1"/>
  <c r="FD30" i="1"/>
  <c r="FD29" i="1"/>
  <c r="FD28" i="1"/>
  <c r="FD27" i="1"/>
  <c r="FD26" i="1"/>
  <c r="FD25" i="1"/>
  <c r="FD24" i="1"/>
  <c r="FD23" i="1"/>
  <c r="FD22" i="1"/>
  <c r="FD21" i="1"/>
  <c r="FD20" i="1"/>
  <c r="FD19" i="1"/>
  <c r="FD18" i="1"/>
  <c r="FD17" i="1"/>
  <c r="FD16" i="1"/>
  <c r="FD15" i="1"/>
  <c r="FD14" i="1"/>
  <c r="FD13" i="1"/>
  <c r="FD12" i="1"/>
  <c r="FD11" i="1"/>
  <c r="FD10" i="1"/>
  <c r="FD9" i="1"/>
  <c r="FD8" i="1"/>
  <c r="FD7" i="1"/>
  <c r="FD6" i="1"/>
  <c r="FD5" i="1"/>
  <c r="FD4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Z5" i="1"/>
  <c r="EZ4" i="1"/>
  <c r="EV51" i="1"/>
  <c r="EV50" i="1"/>
  <c r="EV49" i="1"/>
  <c r="EV48" i="1"/>
  <c r="EV47" i="1"/>
  <c r="EV46" i="1"/>
  <c r="EV45" i="1"/>
  <c r="EV44" i="1"/>
  <c r="EV43" i="1"/>
  <c r="EV42" i="1"/>
  <c r="EV41" i="1"/>
  <c r="EV40" i="1"/>
  <c r="EV39" i="1"/>
  <c r="EV38" i="1"/>
  <c r="EV37" i="1"/>
  <c r="EV36" i="1"/>
  <c r="EV35" i="1"/>
  <c r="EV34" i="1"/>
  <c r="EV33" i="1"/>
  <c r="EV32" i="1"/>
  <c r="EV31" i="1"/>
  <c r="EV30" i="1"/>
  <c r="EV29" i="1"/>
  <c r="EV28" i="1"/>
  <c r="EV27" i="1"/>
  <c r="EV26" i="1"/>
  <c r="EV25" i="1"/>
  <c r="EV24" i="1"/>
  <c r="EV23" i="1"/>
  <c r="EV22" i="1"/>
  <c r="EV21" i="1"/>
  <c r="EV20" i="1"/>
  <c r="EV19" i="1"/>
  <c r="EV18" i="1"/>
  <c r="EV17" i="1"/>
  <c r="EV16" i="1"/>
  <c r="EV15" i="1"/>
  <c r="EV14" i="1"/>
  <c r="EV13" i="1"/>
  <c r="EV12" i="1"/>
  <c r="EV11" i="1"/>
  <c r="EV10" i="1"/>
  <c r="EV9" i="1"/>
  <c r="EV8" i="1"/>
  <c r="EV7" i="1"/>
  <c r="EV6" i="1"/>
  <c r="EV5" i="1"/>
  <c r="EV4" i="1"/>
  <c r="ER51" i="1"/>
  <c r="ER50" i="1"/>
  <c r="ER49" i="1"/>
  <c r="ER48" i="1"/>
  <c r="ER47" i="1"/>
  <c r="ER46" i="1"/>
  <c r="ER45" i="1"/>
  <c r="ER44" i="1"/>
  <c r="ER43" i="1"/>
  <c r="ER42" i="1"/>
  <c r="ER41" i="1"/>
  <c r="ER40" i="1"/>
  <c r="ER39" i="1"/>
  <c r="ER38" i="1"/>
  <c r="ER37" i="1"/>
  <c r="ER36" i="1"/>
  <c r="ER35" i="1"/>
  <c r="ER34" i="1"/>
  <c r="ER33" i="1"/>
  <c r="ER32" i="1"/>
  <c r="ER31" i="1"/>
  <c r="ER30" i="1"/>
  <c r="ER29" i="1"/>
  <c r="ER28" i="1"/>
  <c r="ER27" i="1"/>
  <c r="ER26" i="1"/>
  <c r="ER25" i="1"/>
  <c r="ER24" i="1"/>
  <c r="ER23" i="1"/>
  <c r="ER22" i="1"/>
  <c r="ER21" i="1"/>
  <c r="ER20" i="1"/>
  <c r="ER19" i="1"/>
  <c r="ER18" i="1"/>
  <c r="ER17" i="1"/>
  <c r="ER16" i="1"/>
  <c r="ER15" i="1"/>
  <c r="ER14" i="1"/>
  <c r="ER13" i="1"/>
  <c r="ER12" i="1"/>
  <c r="ER11" i="1"/>
  <c r="ER10" i="1"/>
  <c r="ER9" i="1"/>
  <c r="ER8" i="1"/>
  <c r="ER7" i="1"/>
  <c r="ER6" i="1"/>
  <c r="ER5" i="1"/>
  <c r="ER4" i="1"/>
  <c r="EN51" i="1"/>
  <c r="EN50" i="1"/>
  <c r="EN49" i="1"/>
  <c r="EN48" i="1"/>
  <c r="EN47" i="1"/>
  <c r="EN46" i="1"/>
  <c r="EN45" i="1"/>
  <c r="EN44" i="1"/>
  <c r="EN43" i="1"/>
  <c r="EN42" i="1"/>
  <c r="EN41" i="1"/>
  <c r="EN40" i="1"/>
  <c r="EN39" i="1"/>
  <c r="EN38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N7" i="1"/>
  <c r="EN6" i="1"/>
  <c r="EN5" i="1"/>
  <c r="EN4" i="1"/>
  <c r="EJ51" i="1"/>
  <c r="EJ50" i="1"/>
  <c r="EJ49" i="1"/>
  <c r="EJ48" i="1"/>
  <c r="EJ47" i="1"/>
  <c r="EJ46" i="1"/>
  <c r="EJ45" i="1"/>
  <c r="EJ44" i="1"/>
  <c r="EJ43" i="1"/>
  <c r="EJ42" i="1"/>
  <c r="EJ41" i="1"/>
  <c r="EJ40" i="1"/>
  <c r="EJ39" i="1"/>
  <c r="EJ38" i="1"/>
  <c r="EJ37" i="1"/>
  <c r="EJ36" i="1"/>
  <c r="EJ35" i="1"/>
  <c r="EJ34" i="1"/>
  <c r="EJ33" i="1"/>
  <c r="EJ32" i="1"/>
  <c r="EJ31" i="1"/>
  <c r="EJ30" i="1"/>
  <c r="EJ29" i="1"/>
  <c r="EJ28" i="1"/>
  <c r="EJ27" i="1"/>
  <c r="EJ26" i="1"/>
  <c r="EJ25" i="1"/>
  <c r="EJ24" i="1"/>
  <c r="EJ23" i="1"/>
  <c r="EJ22" i="1"/>
  <c r="EJ21" i="1"/>
  <c r="EJ20" i="1"/>
  <c r="EJ19" i="1"/>
  <c r="EJ18" i="1"/>
  <c r="EJ17" i="1"/>
  <c r="EJ16" i="1"/>
  <c r="EJ15" i="1"/>
  <c r="EJ14" i="1"/>
  <c r="EJ13" i="1"/>
  <c r="EJ12" i="1"/>
  <c r="EJ11" i="1"/>
  <c r="EJ10" i="1"/>
  <c r="EJ9" i="1"/>
  <c r="EJ8" i="1"/>
  <c r="EJ7" i="1"/>
  <c r="EJ6" i="1"/>
  <c r="EJ5" i="1"/>
  <c r="EJ4" i="1"/>
  <c r="EF51" i="1"/>
  <c r="EF50" i="1"/>
  <c r="EF49" i="1"/>
  <c r="EF48" i="1"/>
  <c r="EF47" i="1"/>
  <c r="EF46" i="1"/>
  <c r="EF45" i="1"/>
  <c r="EF44" i="1"/>
  <c r="EF43" i="1"/>
  <c r="EF42" i="1"/>
  <c r="EF41" i="1"/>
  <c r="EF40" i="1"/>
  <c r="EF39" i="1"/>
  <c r="EF38" i="1"/>
  <c r="EF37" i="1"/>
  <c r="EF36" i="1"/>
  <c r="EF35" i="1"/>
  <c r="EF34" i="1"/>
  <c r="EF33" i="1"/>
  <c r="EF32" i="1"/>
  <c r="EF31" i="1"/>
  <c r="EF30" i="1"/>
  <c r="EF29" i="1"/>
  <c r="EF28" i="1"/>
  <c r="EF27" i="1"/>
  <c r="EF26" i="1"/>
  <c r="EF25" i="1"/>
  <c r="EF24" i="1"/>
  <c r="EF23" i="1"/>
  <c r="EF22" i="1"/>
  <c r="EF21" i="1"/>
  <c r="EF20" i="1"/>
  <c r="EF19" i="1"/>
  <c r="EF18" i="1"/>
  <c r="EF17" i="1"/>
  <c r="EF16" i="1"/>
  <c r="EF15" i="1"/>
  <c r="EF14" i="1"/>
  <c r="EF13" i="1"/>
  <c r="EF12" i="1"/>
  <c r="EF11" i="1"/>
  <c r="EF10" i="1"/>
  <c r="EF9" i="1"/>
  <c r="EF8" i="1"/>
  <c r="EF7" i="1"/>
  <c r="EF6" i="1"/>
  <c r="EF5" i="1"/>
  <c r="EF4" i="1"/>
  <c r="CV51" i="1" l="1"/>
  <c r="CR51" i="1"/>
  <c r="CN51" i="1"/>
  <c r="CJ51" i="1"/>
  <c r="CF51" i="1"/>
  <c r="CB51" i="1"/>
  <c r="BX51" i="1"/>
  <c r="BT51" i="1"/>
  <c r="BP51" i="1"/>
  <c r="BL51" i="1"/>
  <c r="BH51" i="1"/>
  <c r="BD51" i="1"/>
  <c r="CV50" i="1"/>
  <c r="CR50" i="1"/>
  <c r="CN50" i="1"/>
  <c r="CJ50" i="1"/>
  <c r="CF50" i="1"/>
  <c r="CB50" i="1"/>
  <c r="BX50" i="1"/>
  <c r="BT50" i="1"/>
  <c r="BP50" i="1"/>
  <c r="BL50" i="1"/>
  <c r="BH50" i="1"/>
  <c r="BD50" i="1"/>
  <c r="CV49" i="1"/>
  <c r="CR49" i="1"/>
  <c r="CN49" i="1"/>
  <c r="CJ49" i="1"/>
  <c r="CF49" i="1"/>
  <c r="CB49" i="1"/>
  <c r="BX49" i="1"/>
  <c r="BT49" i="1"/>
  <c r="BP49" i="1"/>
  <c r="BL49" i="1"/>
  <c r="BH49" i="1"/>
  <c r="BD49" i="1"/>
  <c r="CV48" i="1"/>
  <c r="CR48" i="1"/>
  <c r="CN48" i="1"/>
  <c r="CJ48" i="1"/>
  <c r="CF48" i="1"/>
  <c r="CB48" i="1"/>
  <c r="BX48" i="1"/>
  <c r="BT48" i="1"/>
  <c r="BP48" i="1"/>
  <c r="BL48" i="1"/>
  <c r="BH48" i="1"/>
  <c r="BD48" i="1"/>
  <c r="CV47" i="1"/>
  <c r="CR47" i="1"/>
  <c r="CN47" i="1"/>
  <c r="CJ47" i="1"/>
  <c r="CF47" i="1"/>
  <c r="CB47" i="1"/>
  <c r="BX47" i="1"/>
  <c r="BT47" i="1"/>
  <c r="BP47" i="1"/>
  <c r="BL47" i="1"/>
  <c r="BH47" i="1"/>
  <c r="BD47" i="1"/>
  <c r="CV46" i="1"/>
  <c r="CR46" i="1"/>
  <c r="CN46" i="1"/>
  <c r="CJ46" i="1"/>
  <c r="CF46" i="1"/>
  <c r="CB46" i="1"/>
  <c r="BX46" i="1"/>
  <c r="BT46" i="1"/>
  <c r="BP46" i="1"/>
  <c r="BL46" i="1"/>
  <c r="BH46" i="1"/>
  <c r="BD46" i="1"/>
  <c r="CV45" i="1"/>
  <c r="CR45" i="1"/>
  <c r="CN45" i="1"/>
  <c r="CJ45" i="1"/>
  <c r="CF45" i="1"/>
  <c r="CB45" i="1"/>
  <c r="BX45" i="1"/>
  <c r="BT45" i="1"/>
  <c r="BP45" i="1"/>
  <c r="BL45" i="1"/>
  <c r="BH45" i="1"/>
  <c r="BD45" i="1"/>
  <c r="CV44" i="1"/>
  <c r="CR44" i="1"/>
  <c r="CN44" i="1"/>
  <c r="CJ44" i="1"/>
  <c r="CF44" i="1"/>
  <c r="CB44" i="1"/>
  <c r="BX44" i="1"/>
  <c r="BT44" i="1"/>
  <c r="BP44" i="1"/>
  <c r="BL44" i="1"/>
  <c r="BH44" i="1"/>
  <c r="BD44" i="1"/>
  <c r="CV43" i="1"/>
  <c r="CR43" i="1"/>
  <c r="CN43" i="1"/>
  <c r="CJ43" i="1"/>
  <c r="CF43" i="1"/>
  <c r="CB43" i="1"/>
  <c r="BX43" i="1"/>
  <c r="BT43" i="1"/>
  <c r="BP43" i="1"/>
  <c r="BL43" i="1"/>
  <c r="BH43" i="1"/>
  <c r="BD43" i="1"/>
  <c r="CV42" i="1"/>
  <c r="CR42" i="1"/>
  <c r="CN42" i="1"/>
  <c r="CJ42" i="1"/>
  <c r="CF42" i="1"/>
  <c r="CB42" i="1"/>
  <c r="BX42" i="1"/>
  <c r="BT42" i="1"/>
  <c r="BP42" i="1"/>
  <c r="BL42" i="1"/>
  <c r="BH42" i="1"/>
  <c r="BD42" i="1"/>
  <c r="CV41" i="1"/>
  <c r="CR41" i="1"/>
  <c r="CN41" i="1"/>
  <c r="CJ41" i="1"/>
  <c r="CF41" i="1"/>
  <c r="CB41" i="1"/>
  <c r="BX41" i="1"/>
  <c r="BT41" i="1"/>
  <c r="BP41" i="1"/>
  <c r="BL41" i="1"/>
  <c r="BH41" i="1"/>
  <c r="BD41" i="1"/>
  <c r="CV40" i="1"/>
  <c r="CR40" i="1"/>
  <c r="CN40" i="1"/>
  <c r="CJ40" i="1"/>
  <c r="CF40" i="1"/>
  <c r="CB40" i="1"/>
  <c r="BX40" i="1"/>
  <c r="BT40" i="1"/>
  <c r="BP40" i="1"/>
  <c r="BL40" i="1"/>
  <c r="BH40" i="1"/>
  <c r="BD40" i="1"/>
  <c r="CV39" i="1"/>
  <c r="CR39" i="1"/>
  <c r="CN39" i="1"/>
  <c r="CJ39" i="1"/>
  <c r="CF39" i="1"/>
  <c r="CB39" i="1"/>
  <c r="BX39" i="1"/>
  <c r="BT39" i="1"/>
  <c r="BP39" i="1"/>
  <c r="BL39" i="1"/>
  <c r="BH39" i="1"/>
  <c r="BD39" i="1"/>
  <c r="CV38" i="1"/>
  <c r="CR38" i="1"/>
  <c r="CN38" i="1"/>
  <c r="CJ38" i="1"/>
  <c r="CF38" i="1"/>
  <c r="CB38" i="1"/>
  <c r="BX38" i="1"/>
  <c r="BT38" i="1"/>
  <c r="BP38" i="1"/>
  <c r="BL38" i="1"/>
  <c r="BH38" i="1"/>
  <c r="BD38" i="1"/>
  <c r="CV37" i="1"/>
  <c r="CR37" i="1"/>
  <c r="CN37" i="1"/>
  <c r="CJ37" i="1"/>
  <c r="CF37" i="1"/>
  <c r="CB37" i="1"/>
  <c r="BX37" i="1"/>
  <c r="BT37" i="1"/>
  <c r="BP37" i="1"/>
  <c r="BL37" i="1"/>
  <c r="BH37" i="1"/>
  <c r="BD37" i="1"/>
  <c r="CV36" i="1"/>
  <c r="CR36" i="1"/>
  <c r="CN36" i="1"/>
  <c r="CJ36" i="1"/>
  <c r="CF36" i="1"/>
  <c r="CB36" i="1"/>
  <c r="BX36" i="1"/>
  <c r="BT36" i="1"/>
  <c r="BP36" i="1"/>
  <c r="BL36" i="1"/>
  <c r="BH36" i="1"/>
  <c r="BD36" i="1"/>
  <c r="CV35" i="1"/>
  <c r="CR35" i="1"/>
  <c r="CN35" i="1"/>
  <c r="CJ35" i="1"/>
  <c r="CF35" i="1"/>
  <c r="CB35" i="1"/>
  <c r="BX35" i="1"/>
  <c r="BT35" i="1"/>
  <c r="BP35" i="1"/>
  <c r="BL35" i="1"/>
  <c r="BH35" i="1"/>
  <c r="BD35" i="1"/>
  <c r="CV34" i="1"/>
  <c r="CR34" i="1"/>
  <c r="CN34" i="1"/>
  <c r="CJ34" i="1"/>
  <c r="CF34" i="1"/>
  <c r="CB34" i="1"/>
  <c r="BX34" i="1"/>
  <c r="BT34" i="1"/>
  <c r="BP34" i="1"/>
  <c r="BL34" i="1"/>
  <c r="BH34" i="1"/>
  <c r="BD34" i="1"/>
  <c r="CV33" i="1"/>
  <c r="CR33" i="1"/>
  <c r="CN33" i="1"/>
  <c r="CJ33" i="1"/>
  <c r="CF33" i="1"/>
  <c r="CB33" i="1"/>
  <c r="BX33" i="1"/>
  <c r="BT33" i="1"/>
  <c r="BP33" i="1"/>
  <c r="BL33" i="1"/>
  <c r="BH33" i="1"/>
  <c r="BD33" i="1"/>
  <c r="CV32" i="1"/>
  <c r="CR32" i="1"/>
  <c r="CN32" i="1"/>
  <c r="CJ32" i="1"/>
  <c r="CF32" i="1"/>
  <c r="CB32" i="1"/>
  <c r="BX32" i="1"/>
  <c r="BT32" i="1"/>
  <c r="BP32" i="1"/>
  <c r="BL32" i="1"/>
  <c r="BH32" i="1"/>
  <c r="BD32" i="1"/>
  <c r="CV31" i="1"/>
  <c r="CR31" i="1"/>
  <c r="CN31" i="1"/>
  <c r="CJ31" i="1"/>
  <c r="CF31" i="1"/>
  <c r="CB31" i="1"/>
  <c r="BX31" i="1"/>
  <c r="BT31" i="1"/>
  <c r="BP31" i="1"/>
  <c r="BL31" i="1"/>
  <c r="BH31" i="1"/>
  <c r="BD31" i="1"/>
  <c r="CV30" i="1"/>
  <c r="CR30" i="1"/>
  <c r="CN30" i="1"/>
  <c r="CJ30" i="1"/>
  <c r="CF30" i="1"/>
  <c r="CB30" i="1"/>
  <c r="BX30" i="1"/>
  <c r="BT30" i="1"/>
  <c r="BP30" i="1"/>
  <c r="BL30" i="1"/>
  <c r="BH30" i="1"/>
  <c r="BD30" i="1"/>
  <c r="CV29" i="1"/>
  <c r="CR29" i="1"/>
  <c r="CN29" i="1"/>
  <c r="CJ29" i="1"/>
  <c r="CF29" i="1"/>
  <c r="CB29" i="1"/>
  <c r="BX29" i="1"/>
  <c r="BT29" i="1"/>
  <c r="BP29" i="1"/>
  <c r="BL29" i="1"/>
  <c r="BH29" i="1"/>
  <c r="BD29" i="1"/>
  <c r="CV28" i="1"/>
  <c r="CR28" i="1"/>
  <c r="CN28" i="1"/>
  <c r="CJ28" i="1"/>
  <c r="CF28" i="1"/>
  <c r="CB28" i="1"/>
  <c r="BX28" i="1"/>
  <c r="BT28" i="1"/>
  <c r="BP28" i="1"/>
  <c r="BL28" i="1"/>
  <c r="BH28" i="1"/>
  <c r="BD28" i="1"/>
  <c r="CV27" i="1"/>
  <c r="CR27" i="1"/>
  <c r="CN27" i="1"/>
  <c r="CJ27" i="1"/>
  <c r="CF27" i="1"/>
  <c r="CB27" i="1"/>
  <c r="BX27" i="1"/>
  <c r="BT27" i="1"/>
  <c r="BP27" i="1"/>
  <c r="BL27" i="1"/>
  <c r="BH27" i="1"/>
  <c r="BD27" i="1"/>
  <c r="CV26" i="1"/>
  <c r="CR26" i="1"/>
  <c r="CN26" i="1"/>
  <c r="CJ26" i="1"/>
  <c r="CF26" i="1"/>
  <c r="CB26" i="1"/>
  <c r="BX26" i="1"/>
  <c r="BT26" i="1"/>
  <c r="BP26" i="1"/>
  <c r="BL26" i="1"/>
  <c r="BH26" i="1"/>
  <c r="BD26" i="1"/>
  <c r="CV25" i="1"/>
  <c r="CR25" i="1"/>
  <c r="CN25" i="1"/>
  <c r="CJ25" i="1"/>
  <c r="CF25" i="1"/>
  <c r="CB25" i="1"/>
  <c r="BX25" i="1"/>
  <c r="BT25" i="1"/>
  <c r="BP25" i="1"/>
  <c r="BL25" i="1"/>
  <c r="BH25" i="1"/>
  <c r="BD25" i="1"/>
  <c r="CV24" i="1"/>
  <c r="CR24" i="1"/>
  <c r="CN24" i="1"/>
  <c r="CJ24" i="1"/>
  <c r="CF24" i="1"/>
  <c r="CB24" i="1"/>
  <c r="BX24" i="1"/>
  <c r="BT24" i="1"/>
  <c r="BP24" i="1"/>
  <c r="BL24" i="1"/>
  <c r="BH24" i="1"/>
  <c r="BD24" i="1"/>
  <c r="CV23" i="1"/>
  <c r="CR23" i="1"/>
  <c r="CN23" i="1"/>
  <c r="CJ23" i="1"/>
  <c r="CF23" i="1"/>
  <c r="CB23" i="1"/>
  <c r="BX23" i="1"/>
  <c r="BT23" i="1"/>
  <c r="BP23" i="1"/>
  <c r="BL23" i="1"/>
  <c r="BH23" i="1"/>
  <c r="BD23" i="1"/>
  <c r="CV22" i="1"/>
  <c r="CR22" i="1"/>
  <c r="CN22" i="1"/>
  <c r="CJ22" i="1"/>
  <c r="CF22" i="1"/>
  <c r="CB22" i="1"/>
  <c r="BX22" i="1"/>
  <c r="BT22" i="1"/>
  <c r="BP22" i="1"/>
  <c r="BL22" i="1"/>
  <c r="BH22" i="1"/>
  <c r="BD22" i="1"/>
  <c r="CV21" i="1"/>
  <c r="CR21" i="1"/>
  <c r="CN21" i="1"/>
  <c r="CJ21" i="1"/>
  <c r="CF21" i="1"/>
  <c r="CB21" i="1"/>
  <c r="BX21" i="1"/>
  <c r="BT21" i="1"/>
  <c r="BP21" i="1"/>
  <c r="BL21" i="1"/>
  <c r="BH21" i="1"/>
  <c r="BD21" i="1"/>
  <c r="CV20" i="1"/>
  <c r="CR20" i="1"/>
  <c r="CN20" i="1"/>
  <c r="CJ20" i="1"/>
  <c r="CF20" i="1"/>
  <c r="CB20" i="1"/>
  <c r="BX20" i="1"/>
  <c r="BT20" i="1"/>
  <c r="BP20" i="1"/>
  <c r="BL20" i="1"/>
  <c r="BH20" i="1"/>
  <c r="BD20" i="1"/>
  <c r="CV19" i="1"/>
  <c r="CR19" i="1"/>
  <c r="CN19" i="1"/>
  <c r="CJ19" i="1"/>
  <c r="CF19" i="1"/>
  <c r="CB19" i="1"/>
  <c r="BX19" i="1"/>
  <c r="BT19" i="1"/>
  <c r="BP19" i="1"/>
  <c r="BL19" i="1"/>
  <c r="BH19" i="1"/>
  <c r="BD19" i="1"/>
  <c r="CV18" i="1"/>
  <c r="CR18" i="1"/>
  <c r="CN18" i="1"/>
  <c r="CJ18" i="1"/>
  <c r="CF18" i="1"/>
  <c r="CB18" i="1"/>
  <c r="BX18" i="1"/>
  <c r="BT18" i="1"/>
  <c r="BP18" i="1"/>
  <c r="BL18" i="1"/>
  <c r="BH18" i="1"/>
  <c r="BD18" i="1"/>
  <c r="CV17" i="1"/>
  <c r="CR17" i="1"/>
  <c r="CN17" i="1"/>
  <c r="CJ17" i="1"/>
  <c r="CF17" i="1"/>
  <c r="CB17" i="1"/>
  <c r="BX17" i="1"/>
  <c r="BT17" i="1"/>
  <c r="BP17" i="1"/>
  <c r="BL17" i="1"/>
  <c r="BH17" i="1"/>
  <c r="BD17" i="1"/>
  <c r="CV16" i="1"/>
  <c r="CR16" i="1"/>
  <c r="CN16" i="1"/>
  <c r="CJ16" i="1"/>
  <c r="CF16" i="1"/>
  <c r="CB16" i="1"/>
  <c r="BX16" i="1"/>
  <c r="BT16" i="1"/>
  <c r="BP16" i="1"/>
  <c r="BL16" i="1"/>
  <c r="BH16" i="1"/>
  <c r="BD16" i="1"/>
  <c r="CV15" i="1"/>
  <c r="CR15" i="1"/>
  <c r="CN15" i="1"/>
  <c r="CJ15" i="1"/>
  <c r="CF15" i="1"/>
  <c r="CB15" i="1"/>
  <c r="BX15" i="1"/>
  <c r="BT15" i="1"/>
  <c r="BP15" i="1"/>
  <c r="BL15" i="1"/>
  <c r="BH15" i="1"/>
  <c r="BD15" i="1"/>
  <c r="CV14" i="1"/>
  <c r="CR14" i="1"/>
  <c r="CN14" i="1"/>
  <c r="CJ14" i="1"/>
  <c r="CF14" i="1"/>
  <c r="CB14" i="1"/>
  <c r="BX14" i="1"/>
  <c r="BT14" i="1"/>
  <c r="BP14" i="1"/>
  <c r="BL14" i="1"/>
  <c r="BH14" i="1"/>
  <c r="BD14" i="1"/>
  <c r="CV13" i="1"/>
  <c r="CR13" i="1"/>
  <c r="CN13" i="1"/>
  <c r="CJ13" i="1"/>
  <c r="CF13" i="1"/>
  <c r="CB13" i="1"/>
  <c r="BX13" i="1"/>
  <c r="BT13" i="1"/>
  <c r="BP13" i="1"/>
  <c r="BL13" i="1"/>
  <c r="BH13" i="1"/>
  <c r="BD13" i="1"/>
  <c r="CV12" i="1"/>
  <c r="CR12" i="1"/>
  <c r="CN12" i="1"/>
  <c r="CJ12" i="1"/>
  <c r="CF12" i="1"/>
  <c r="CB12" i="1"/>
  <c r="BX12" i="1"/>
  <c r="BT12" i="1"/>
  <c r="BP12" i="1"/>
  <c r="BL12" i="1"/>
  <c r="BH12" i="1"/>
  <c r="BD12" i="1"/>
  <c r="CV11" i="1"/>
  <c r="CR11" i="1"/>
  <c r="CN11" i="1"/>
  <c r="CJ11" i="1"/>
  <c r="CF11" i="1"/>
  <c r="CB11" i="1"/>
  <c r="BX11" i="1"/>
  <c r="BT11" i="1"/>
  <c r="BP11" i="1"/>
  <c r="BL11" i="1"/>
  <c r="BH11" i="1"/>
  <c r="BD11" i="1"/>
  <c r="CV10" i="1"/>
  <c r="CR10" i="1"/>
  <c r="CN10" i="1"/>
  <c r="CJ10" i="1"/>
  <c r="CF10" i="1"/>
  <c r="CB10" i="1"/>
  <c r="BX10" i="1"/>
  <c r="BT10" i="1"/>
  <c r="BP10" i="1"/>
  <c r="BL10" i="1"/>
  <c r="BH10" i="1"/>
  <c r="BD10" i="1"/>
  <c r="CV9" i="1"/>
  <c r="CR9" i="1"/>
  <c r="CN9" i="1"/>
  <c r="CJ9" i="1"/>
  <c r="CF9" i="1"/>
  <c r="CB9" i="1"/>
  <c r="BX9" i="1"/>
  <c r="BT9" i="1"/>
  <c r="BP9" i="1"/>
  <c r="BL9" i="1"/>
  <c r="BH9" i="1"/>
  <c r="BD9" i="1"/>
  <c r="CV8" i="1"/>
  <c r="CR8" i="1"/>
  <c r="CN8" i="1"/>
  <c r="CJ8" i="1"/>
  <c r="CF8" i="1"/>
  <c r="CB8" i="1"/>
  <c r="BX8" i="1"/>
  <c r="BT8" i="1"/>
  <c r="BP8" i="1"/>
  <c r="BL8" i="1"/>
  <c r="BH8" i="1"/>
  <c r="BD8" i="1"/>
  <c r="CV7" i="1"/>
  <c r="CR7" i="1"/>
  <c r="CN7" i="1"/>
  <c r="CJ7" i="1"/>
  <c r="CF7" i="1"/>
  <c r="CB7" i="1"/>
  <c r="BX7" i="1"/>
  <c r="BT7" i="1"/>
  <c r="BP7" i="1"/>
  <c r="BL7" i="1"/>
  <c r="BH7" i="1"/>
  <c r="BD7" i="1"/>
  <c r="CV6" i="1"/>
  <c r="CR6" i="1"/>
  <c r="CN6" i="1"/>
  <c r="CJ6" i="1"/>
  <c r="CF6" i="1"/>
  <c r="CB6" i="1"/>
  <c r="BX6" i="1"/>
  <c r="BT6" i="1"/>
  <c r="BP6" i="1"/>
  <c r="BL6" i="1"/>
  <c r="BH6" i="1"/>
  <c r="BD6" i="1"/>
  <c r="CV5" i="1"/>
  <c r="CR5" i="1"/>
  <c r="CN5" i="1"/>
  <c r="CJ5" i="1"/>
  <c r="CF5" i="1"/>
  <c r="CB5" i="1"/>
  <c r="BX5" i="1"/>
  <c r="BT5" i="1"/>
  <c r="BP5" i="1"/>
  <c r="BL5" i="1"/>
  <c r="BH5" i="1"/>
  <c r="BD5" i="1"/>
  <c r="CV4" i="1"/>
  <c r="CR4" i="1"/>
  <c r="CN4" i="1"/>
  <c r="CJ4" i="1"/>
  <c r="CF4" i="1"/>
  <c r="CB4" i="1"/>
  <c r="BX4" i="1"/>
  <c r="BT4" i="1"/>
  <c r="BP4" i="1"/>
  <c r="BL4" i="1"/>
  <c r="BH4" i="1"/>
  <c r="BD4" i="1"/>
  <c r="EB51" i="1" l="1"/>
  <c r="DX51" i="1"/>
  <c r="DT51" i="1"/>
  <c r="DP51" i="1"/>
  <c r="EB50" i="1"/>
  <c r="DX50" i="1"/>
  <c r="DT50" i="1"/>
  <c r="DP50" i="1"/>
  <c r="EB49" i="1"/>
  <c r="DX49" i="1"/>
  <c r="DT49" i="1"/>
  <c r="DP49" i="1"/>
  <c r="EB48" i="1"/>
  <c r="DX48" i="1"/>
  <c r="DT48" i="1"/>
  <c r="DP48" i="1"/>
  <c r="EB47" i="1"/>
  <c r="DX47" i="1"/>
  <c r="DT47" i="1"/>
  <c r="DP47" i="1"/>
  <c r="EB46" i="1"/>
  <c r="DX46" i="1"/>
  <c r="DT46" i="1"/>
  <c r="DP46" i="1"/>
  <c r="EB45" i="1"/>
  <c r="DX45" i="1"/>
  <c r="DT45" i="1"/>
  <c r="DP45" i="1"/>
  <c r="EB44" i="1"/>
  <c r="DX44" i="1"/>
  <c r="DT44" i="1"/>
  <c r="DP44" i="1"/>
  <c r="EB43" i="1"/>
  <c r="DX43" i="1"/>
  <c r="DT43" i="1"/>
  <c r="DP43" i="1"/>
  <c r="EB42" i="1"/>
  <c r="DX42" i="1"/>
  <c r="DT42" i="1"/>
  <c r="DP42" i="1"/>
  <c r="EB41" i="1"/>
  <c r="DX41" i="1"/>
  <c r="DT41" i="1"/>
  <c r="DP41" i="1"/>
  <c r="EB40" i="1"/>
  <c r="DX40" i="1"/>
  <c r="DT40" i="1"/>
  <c r="DP40" i="1"/>
  <c r="EB39" i="1"/>
  <c r="DX39" i="1"/>
  <c r="DT39" i="1"/>
  <c r="DP39" i="1"/>
  <c r="EB38" i="1"/>
  <c r="DX38" i="1"/>
  <c r="DT38" i="1"/>
  <c r="DP38" i="1"/>
  <c r="EB37" i="1"/>
  <c r="DX37" i="1"/>
  <c r="DT37" i="1"/>
  <c r="DP37" i="1"/>
  <c r="EB36" i="1"/>
  <c r="DX36" i="1"/>
  <c r="DT36" i="1"/>
  <c r="DP36" i="1"/>
  <c r="EB35" i="1"/>
  <c r="DX35" i="1"/>
  <c r="DT35" i="1"/>
  <c r="DP35" i="1"/>
  <c r="EB34" i="1"/>
  <c r="DX34" i="1"/>
  <c r="DT34" i="1"/>
  <c r="DP34" i="1"/>
  <c r="EB33" i="1"/>
  <c r="DX33" i="1"/>
  <c r="DT33" i="1"/>
  <c r="DP33" i="1"/>
  <c r="EB32" i="1"/>
  <c r="DX32" i="1"/>
  <c r="DT32" i="1"/>
  <c r="DP32" i="1"/>
  <c r="EB31" i="1"/>
  <c r="DX31" i="1"/>
  <c r="DT31" i="1"/>
  <c r="DP31" i="1"/>
  <c r="EB30" i="1"/>
  <c r="DX30" i="1"/>
  <c r="DT30" i="1"/>
  <c r="DP30" i="1"/>
  <c r="EB29" i="1"/>
  <c r="DX29" i="1"/>
  <c r="DT29" i="1"/>
  <c r="DP29" i="1"/>
  <c r="EB28" i="1"/>
  <c r="DX28" i="1"/>
  <c r="DT28" i="1"/>
  <c r="DP28" i="1"/>
  <c r="EB27" i="1"/>
  <c r="DX27" i="1"/>
  <c r="DT27" i="1"/>
  <c r="DP27" i="1"/>
  <c r="EB26" i="1"/>
  <c r="DX26" i="1"/>
  <c r="DT26" i="1"/>
  <c r="DP26" i="1"/>
  <c r="EB25" i="1"/>
  <c r="DX25" i="1"/>
  <c r="DT25" i="1"/>
  <c r="DP25" i="1"/>
  <c r="EB24" i="1"/>
  <c r="DX24" i="1"/>
  <c r="DT24" i="1"/>
  <c r="DP24" i="1"/>
  <c r="EB23" i="1"/>
  <c r="DX23" i="1"/>
  <c r="DT23" i="1"/>
  <c r="DP23" i="1"/>
  <c r="EB22" i="1"/>
  <c r="DX22" i="1"/>
  <c r="DT22" i="1"/>
  <c r="DP22" i="1"/>
  <c r="EB21" i="1"/>
  <c r="DX21" i="1"/>
  <c r="DT21" i="1"/>
  <c r="DP21" i="1"/>
  <c r="EB20" i="1"/>
  <c r="DX20" i="1"/>
  <c r="DT20" i="1"/>
  <c r="DP20" i="1"/>
  <c r="EB19" i="1"/>
  <c r="DX19" i="1"/>
  <c r="DT19" i="1"/>
  <c r="DP19" i="1"/>
  <c r="EB18" i="1"/>
  <c r="DX18" i="1"/>
  <c r="DT18" i="1"/>
  <c r="DP18" i="1"/>
  <c r="EB17" i="1"/>
  <c r="DX17" i="1"/>
  <c r="DT17" i="1"/>
  <c r="DP17" i="1"/>
  <c r="EB16" i="1"/>
  <c r="DX16" i="1"/>
  <c r="DT16" i="1"/>
  <c r="DP16" i="1"/>
  <c r="EB15" i="1"/>
  <c r="DX15" i="1"/>
  <c r="DT15" i="1"/>
  <c r="DP15" i="1"/>
  <c r="EB14" i="1"/>
  <c r="DX14" i="1"/>
  <c r="DT14" i="1"/>
  <c r="DP14" i="1"/>
  <c r="EB13" i="1"/>
  <c r="DX13" i="1"/>
  <c r="DT13" i="1"/>
  <c r="DP13" i="1"/>
  <c r="EB12" i="1"/>
  <c r="DX12" i="1"/>
  <c r="DT12" i="1"/>
  <c r="DP12" i="1"/>
  <c r="EB11" i="1"/>
  <c r="DX11" i="1"/>
  <c r="DT11" i="1"/>
  <c r="DP11" i="1"/>
  <c r="EB10" i="1"/>
  <c r="DX10" i="1"/>
  <c r="DT10" i="1"/>
  <c r="DP10" i="1"/>
  <c r="EB9" i="1"/>
  <c r="DX9" i="1"/>
  <c r="DT9" i="1"/>
  <c r="DP9" i="1"/>
  <c r="EB8" i="1"/>
  <c r="DX8" i="1"/>
  <c r="DT8" i="1"/>
  <c r="DP8" i="1"/>
  <c r="EB7" i="1"/>
  <c r="DX7" i="1"/>
  <c r="DT7" i="1"/>
  <c r="DP7" i="1"/>
  <c r="EB6" i="1"/>
  <c r="DX6" i="1"/>
  <c r="DT6" i="1"/>
  <c r="DP6" i="1"/>
  <c r="EB5" i="1"/>
  <c r="DX5" i="1"/>
  <c r="DT5" i="1"/>
  <c r="DP5" i="1"/>
  <c r="EB4" i="1"/>
  <c r="DX4" i="1"/>
  <c r="DT4" i="1"/>
  <c r="DP4" i="1"/>
  <c r="DL51" i="1"/>
  <c r="DH51" i="1"/>
  <c r="DD51" i="1"/>
  <c r="CZ51" i="1"/>
  <c r="DL50" i="1"/>
  <c r="DH50" i="1"/>
  <c r="DD50" i="1"/>
  <c r="CZ50" i="1"/>
  <c r="DL49" i="1"/>
  <c r="DH49" i="1"/>
  <c r="DD49" i="1"/>
  <c r="CZ49" i="1"/>
  <c r="DL48" i="1"/>
  <c r="DH48" i="1"/>
  <c r="DD48" i="1"/>
  <c r="CZ48" i="1"/>
  <c r="DL47" i="1"/>
  <c r="DH47" i="1"/>
  <c r="DD47" i="1"/>
  <c r="CZ47" i="1"/>
  <c r="DL46" i="1"/>
  <c r="DH46" i="1"/>
  <c r="DD46" i="1"/>
  <c r="CZ46" i="1"/>
  <c r="DL45" i="1"/>
  <c r="DH45" i="1"/>
  <c r="DD45" i="1"/>
  <c r="CZ45" i="1"/>
  <c r="DL44" i="1"/>
  <c r="DH44" i="1"/>
  <c r="DD44" i="1"/>
  <c r="CZ44" i="1"/>
  <c r="DL43" i="1"/>
  <c r="DH43" i="1"/>
  <c r="DD43" i="1"/>
  <c r="CZ43" i="1"/>
  <c r="DL42" i="1"/>
  <c r="DH42" i="1"/>
  <c r="DD42" i="1"/>
  <c r="CZ42" i="1"/>
  <c r="DL41" i="1"/>
  <c r="DH41" i="1"/>
  <c r="DD41" i="1"/>
  <c r="CZ41" i="1"/>
  <c r="DL40" i="1"/>
  <c r="DH40" i="1"/>
  <c r="DD40" i="1"/>
  <c r="CZ40" i="1"/>
  <c r="DL39" i="1"/>
  <c r="DH39" i="1"/>
  <c r="DD39" i="1"/>
  <c r="CZ39" i="1"/>
  <c r="DL38" i="1"/>
  <c r="DH38" i="1"/>
  <c r="DD38" i="1"/>
  <c r="CZ38" i="1"/>
  <c r="DL37" i="1"/>
  <c r="DH37" i="1"/>
  <c r="DD37" i="1"/>
  <c r="CZ37" i="1"/>
  <c r="DL36" i="1"/>
  <c r="DH36" i="1"/>
  <c r="DD36" i="1"/>
  <c r="CZ36" i="1"/>
  <c r="DL35" i="1"/>
  <c r="DH35" i="1"/>
  <c r="DD35" i="1"/>
  <c r="CZ35" i="1"/>
  <c r="DL34" i="1"/>
  <c r="DH34" i="1"/>
  <c r="DD34" i="1"/>
  <c r="CZ34" i="1"/>
  <c r="DL33" i="1"/>
  <c r="DH33" i="1"/>
  <c r="DD33" i="1"/>
  <c r="CZ33" i="1"/>
  <c r="DL32" i="1"/>
  <c r="DH32" i="1"/>
  <c r="DD32" i="1"/>
  <c r="CZ32" i="1"/>
  <c r="DL31" i="1"/>
  <c r="DH31" i="1"/>
  <c r="DD31" i="1"/>
  <c r="CZ31" i="1"/>
  <c r="DL30" i="1"/>
  <c r="DH30" i="1"/>
  <c r="DD30" i="1"/>
  <c r="CZ30" i="1"/>
  <c r="DL29" i="1"/>
  <c r="DH29" i="1"/>
  <c r="DD29" i="1"/>
  <c r="CZ29" i="1"/>
  <c r="DL28" i="1"/>
  <c r="DH28" i="1"/>
  <c r="DD28" i="1"/>
  <c r="CZ28" i="1"/>
  <c r="DL27" i="1"/>
  <c r="DH27" i="1"/>
  <c r="DD27" i="1"/>
  <c r="CZ27" i="1"/>
  <c r="DL26" i="1"/>
  <c r="DH26" i="1"/>
  <c r="DD26" i="1"/>
  <c r="CZ26" i="1"/>
  <c r="DL25" i="1"/>
  <c r="DH25" i="1"/>
  <c r="DD25" i="1"/>
  <c r="CZ25" i="1"/>
  <c r="DL24" i="1"/>
  <c r="DH24" i="1"/>
  <c r="DD24" i="1"/>
  <c r="CZ24" i="1"/>
  <c r="DL23" i="1"/>
  <c r="DH23" i="1"/>
  <c r="DD23" i="1"/>
  <c r="CZ23" i="1"/>
  <c r="DL22" i="1"/>
  <c r="DH22" i="1"/>
  <c r="DD22" i="1"/>
  <c r="CZ22" i="1"/>
  <c r="DL21" i="1"/>
  <c r="DH21" i="1"/>
  <c r="DD21" i="1"/>
  <c r="CZ21" i="1"/>
  <c r="DL20" i="1"/>
  <c r="DH20" i="1"/>
  <c r="DD20" i="1"/>
  <c r="CZ20" i="1"/>
  <c r="DL19" i="1"/>
  <c r="DH19" i="1"/>
  <c r="DD19" i="1"/>
  <c r="CZ19" i="1"/>
  <c r="DL18" i="1"/>
  <c r="DH18" i="1"/>
  <c r="DD18" i="1"/>
  <c r="CZ18" i="1"/>
  <c r="DL17" i="1"/>
  <c r="DH17" i="1"/>
  <c r="DD17" i="1"/>
  <c r="CZ17" i="1"/>
  <c r="DL16" i="1"/>
  <c r="DH16" i="1"/>
  <c r="DD16" i="1"/>
  <c r="CZ16" i="1"/>
  <c r="DL15" i="1"/>
  <c r="DH15" i="1"/>
  <c r="DD15" i="1"/>
  <c r="CZ15" i="1"/>
  <c r="DL14" i="1"/>
  <c r="DH14" i="1"/>
  <c r="DD14" i="1"/>
  <c r="CZ14" i="1"/>
  <c r="DL13" i="1"/>
  <c r="DH13" i="1"/>
  <c r="DD13" i="1"/>
  <c r="CZ13" i="1"/>
  <c r="DL12" i="1"/>
  <c r="DH12" i="1"/>
  <c r="DD12" i="1"/>
  <c r="CZ12" i="1"/>
  <c r="DL11" i="1"/>
  <c r="DH11" i="1"/>
  <c r="DD11" i="1"/>
  <c r="CZ11" i="1"/>
  <c r="DL10" i="1"/>
  <c r="DH10" i="1"/>
  <c r="DD10" i="1"/>
  <c r="CZ10" i="1"/>
  <c r="DL9" i="1"/>
  <c r="DH9" i="1"/>
  <c r="DD9" i="1"/>
  <c r="CZ9" i="1"/>
  <c r="DL8" i="1"/>
  <c r="DH8" i="1"/>
  <c r="DD8" i="1"/>
  <c r="CZ8" i="1"/>
  <c r="DL7" i="1"/>
  <c r="DH7" i="1"/>
  <c r="DD7" i="1"/>
  <c r="CZ7" i="1"/>
  <c r="DL6" i="1"/>
  <c r="DH6" i="1"/>
  <c r="DD6" i="1"/>
  <c r="CZ6" i="1"/>
  <c r="DL5" i="1"/>
  <c r="DH5" i="1"/>
  <c r="DD5" i="1"/>
  <c r="CZ5" i="1"/>
  <c r="DL4" i="1"/>
  <c r="DH4" i="1"/>
  <c r="DD4" i="1"/>
  <c r="CZ4" i="1"/>
  <c r="AZ51" i="1"/>
  <c r="AV51" i="1"/>
  <c r="AR51" i="1"/>
  <c r="AZ50" i="1"/>
  <c r="AV50" i="1"/>
  <c r="AR50" i="1"/>
  <c r="AZ49" i="1"/>
  <c r="AV49" i="1"/>
  <c r="AR49" i="1"/>
  <c r="AZ48" i="1"/>
  <c r="AV48" i="1"/>
  <c r="AR48" i="1"/>
  <c r="AZ47" i="1"/>
  <c r="AV47" i="1"/>
  <c r="AR47" i="1"/>
  <c r="AZ46" i="1"/>
  <c r="AV46" i="1"/>
  <c r="AR46" i="1"/>
  <c r="AZ45" i="1"/>
  <c r="AV45" i="1"/>
  <c r="AR45" i="1"/>
  <c r="AZ44" i="1"/>
  <c r="AV44" i="1"/>
  <c r="AR44" i="1"/>
  <c r="AZ43" i="1"/>
  <c r="AV43" i="1"/>
  <c r="AR43" i="1"/>
  <c r="AZ42" i="1"/>
  <c r="AV42" i="1"/>
  <c r="AR42" i="1"/>
  <c r="AZ41" i="1"/>
  <c r="AV41" i="1"/>
  <c r="AR41" i="1"/>
  <c r="AZ40" i="1"/>
  <c r="AV40" i="1"/>
  <c r="AR40" i="1"/>
  <c r="AZ39" i="1"/>
  <c r="AV39" i="1"/>
  <c r="AR39" i="1"/>
  <c r="AZ38" i="1"/>
  <c r="AV38" i="1"/>
  <c r="AR38" i="1"/>
  <c r="AZ37" i="1"/>
  <c r="AV37" i="1"/>
  <c r="AR37" i="1"/>
  <c r="AZ36" i="1"/>
  <c r="AV36" i="1"/>
  <c r="AR36" i="1"/>
  <c r="AZ35" i="1"/>
  <c r="AV35" i="1"/>
  <c r="AR35" i="1"/>
  <c r="AZ34" i="1"/>
  <c r="AV34" i="1"/>
  <c r="AR34" i="1"/>
  <c r="AZ33" i="1"/>
  <c r="AV33" i="1"/>
  <c r="AR33" i="1"/>
  <c r="AZ32" i="1"/>
  <c r="AV32" i="1"/>
  <c r="AR32" i="1"/>
  <c r="AZ31" i="1"/>
  <c r="AV31" i="1"/>
  <c r="AR31" i="1"/>
  <c r="AZ30" i="1"/>
  <c r="AV30" i="1"/>
  <c r="AR30" i="1"/>
  <c r="AZ29" i="1"/>
  <c r="AV29" i="1"/>
  <c r="AR29" i="1"/>
  <c r="AZ28" i="1"/>
  <c r="AV28" i="1"/>
  <c r="AR28" i="1"/>
  <c r="AZ27" i="1"/>
  <c r="AV27" i="1"/>
  <c r="AR27" i="1"/>
  <c r="AZ26" i="1"/>
  <c r="AV26" i="1"/>
  <c r="AR26" i="1"/>
  <c r="AZ25" i="1"/>
  <c r="AV25" i="1"/>
  <c r="AR25" i="1"/>
  <c r="AZ24" i="1"/>
  <c r="AV24" i="1"/>
  <c r="AR24" i="1"/>
  <c r="AZ23" i="1"/>
  <c r="AV23" i="1"/>
  <c r="AR23" i="1"/>
  <c r="AZ22" i="1"/>
  <c r="AV22" i="1"/>
  <c r="AR22" i="1"/>
  <c r="AZ21" i="1"/>
  <c r="AV21" i="1"/>
  <c r="AR21" i="1"/>
  <c r="AZ20" i="1"/>
  <c r="AV20" i="1"/>
  <c r="AR20" i="1"/>
  <c r="AZ19" i="1"/>
  <c r="AV19" i="1"/>
  <c r="AR19" i="1"/>
  <c r="AZ18" i="1"/>
  <c r="AV18" i="1"/>
  <c r="AR18" i="1"/>
  <c r="AZ17" i="1"/>
  <c r="AV17" i="1"/>
  <c r="AR17" i="1"/>
  <c r="AZ16" i="1"/>
  <c r="AV16" i="1"/>
  <c r="AR16" i="1"/>
  <c r="AZ15" i="1"/>
  <c r="AV15" i="1"/>
  <c r="AR15" i="1"/>
  <c r="AZ14" i="1"/>
  <c r="AV14" i="1"/>
  <c r="AR14" i="1"/>
  <c r="AZ13" i="1"/>
  <c r="AV13" i="1"/>
  <c r="AR13" i="1"/>
  <c r="AZ12" i="1"/>
  <c r="AV12" i="1"/>
  <c r="AR12" i="1"/>
  <c r="AZ11" i="1"/>
  <c r="AV11" i="1"/>
  <c r="AR11" i="1"/>
  <c r="AZ10" i="1"/>
  <c r="AV10" i="1"/>
  <c r="AR10" i="1"/>
  <c r="AZ9" i="1"/>
  <c r="AV9" i="1"/>
  <c r="AR9" i="1"/>
  <c r="AZ8" i="1"/>
  <c r="AV8" i="1"/>
  <c r="AR8" i="1"/>
  <c r="AZ7" i="1"/>
  <c r="AV7" i="1"/>
  <c r="AR7" i="1"/>
  <c r="AZ6" i="1"/>
  <c r="AV6" i="1"/>
  <c r="AR6" i="1"/>
  <c r="AZ5" i="1"/>
  <c r="AV5" i="1"/>
  <c r="AR5" i="1"/>
  <c r="AZ4" i="1"/>
  <c r="AV4" i="1"/>
  <c r="AR4" i="1"/>
  <c r="AN51" i="1"/>
  <c r="AJ51" i="1"/>
  <c r="AF51" i="1"/>
  <c r="AN50" i="1"/>
  <c r="AJ50" i="1"/>
  <c r="AF50" i="1"/>
  <c r="AN49" i="1"/>
  <c r="AJ49" i="1"/>
  <c r="AF49" i="1"/>
  <c r="AN48" i="1"/>
  <c r="AJ48" i="1"/>
  <c r="AF48" i="1"/>
  <c r="AN47" i="1"/>
  <c r="AJ47" i="1"/>
  <c r="AF47" i="1"/>
  <c r="AN46" i="1"/>
  <c r="AJ46" i="1"/>
  <c r="AF46" i="1"/>
  <c r="AN45" i="1"/>
  <c r="AJ45" i="1"/>
  <c r="AF45" i="1"/>
  <c r="AN44" i="1"/>
  <c r="AJ44" i="1"/>
  <c r="AF44" i="1"/>
  <c r="AN43" i="1"/>
  <c r="AJ43" i="1"/>
  <c r="AF43" i="1"/>
  <c r="AN42" i="1"/>
  <c r="AJ42" i="1"/>
  <c r="AF42" i="1"/>
  <c r="AN41" i="1"/>
  <c r="AJ41" i="1"/>
  <c r="AF41" i="1"/>
  <c r="AN40" i="1"/>
  <c r="AJ40" i="1"/>
  <c r="AF40" i="1"/>
  <c r="AN39" i="1"/>
  <c r="AJ39" i="1"/>
  <c r="AF39" i="1"/>
  <c r="AN38" i="1"/>
  <c r="AJ38" i="1"/>
  <c r="AF38" i="1"/>
  <c r="AN37" i="1"/>
  <c r="AJ37" i="1"/>
  <c r="AF37" i="1"/>
  <c r="AN36" i="1"/>
  <c r="AJ36" i="1"/>
  <c r="AF36" i="1"/>
  <c r="AN35" i="1"/>
  <c r="AJ35" i="1"/>
  <c r="AF35" i="1"/>
  <c r="AN34" i="1"/>
  <c r="AJ34" i="1"/>
  <c r="AF34" i="1"/>
  <c r="AN33" i="1"/>
  <c r="AJ33" i="1"/>
  <c r="AF33" i="1"/>
  <c r="AN32" i="1"/>
  <c r="AJ32" i="1"/>
  <c r="AF32" i="1"/>
  <c r="AN31" i="1"/>
  <c r="AJ31" i="1"/>
  <c r="AF31" i="1"/>
  <c r="AN30" i="1"/>
  <c r="AJ30" i="1"/>
  <c r="AF30" i="1"/>
  <c r="AN29" i="1"/>
  <c r="AJ29" i="1"/>
  <c r="AF29" i="1"/>
  <c r="AN28" i="1"/>
  <c r="AJ28" i="1"/>
  <c r="AF28" i="1"/>
  <c r="AN27" i="1"/>
  <c r="AJ27" i="1"/>
  <c r="AF27" i="1"/>
  <c r="AN26" i="1"/>
  <c r="AJ26" i="1"/>
  <c r="AF26" i="1"/>
  <c r="AN25" i="1"/>
  <c r="AJ25" i="1"/>
  <c r="AF25" i="1"/>
  <c r="AN24" i="1"/>
  <c r="AJ24" i="1"/>
  <c r="AF24" i="1"/>
  <c r="AN23" i="1"/>
  <c r="AJ23" i="1"/>
  <c r="AF23" i="1"/>
  <c r="AN22" i="1"/>
  <c r="AJ22" i="1"/>
  <c r="AF22" i="1"/>
  <c r="AN21" i="1"/>
  <c r="AJ21" i="1"/>
  <c r="AF21" i="1"/>
  <c r="AN20" i="1"/>
  <c r="AJ20" i="1"/>
  <c r="AF20" i="1"/>
  <c r="AN19" i="1"/>
  <c r="AJ19" i="1"/>
  <c r="AF19" i="1"/>
  <c r="AN18" i="1"/>
  <c r="AJ18" i="1"/>
  <c r="AF18" i="1"/>
  <c r="AN17" i="1"/>
  <c r="AJ17" i="1"/>
  <c r="AF17" i="1"/>
  <c r="AN16" i="1"/>
  <c r="AJ16" i="1"/>
  <c r="AF16" i="1"/>
  <c r="AN15" i="1"/>
  <c r="AJ15" i="1"/>
  <c r="AF15" i="1"/>
  <c r="AN14" i="1"/>
  <c r="AJ14" i="1"/>
  <c r="AF14" i="1"/>
  <c r="AN13" i="1"/>
  <c r="AJ13" i="1"/>
  <c r="AF13" i="1"/>
  <c r="AN12" i="1"/>
  <c r="AJ12" i="1"/>
  <c r="AF12" i="1"/>
  <c r="AN11" i="1"/>
  <c r="AJ11" i="1"/>
  <c r="AF11" i="1"/>
  <c r="AN10" i="1"/>
  <c r="AJ10" i="1"/>
  <c r="AF10" i="1"/>
  <c r="AN9" i="1"/>
  <c r="AJ9" i="1"/>
  <c r="AF9" i="1"/>
  <c r="AN8" i="1"/>
  <c r="AJ8" i="1"/>
  <c r="AF8" i="1"/>
  <c r="AN7" i="1"/>
  <c r="AJ7" i="1"/>
  <c r="AF7" i="1"/>
  <c r="AN6" i="1"/>
  <c r="AJ6" i="1"/>
  <c r="AF6" i="1"/>
  <c r="AN5" i="1"/>
  <c r="AJ5" i="1"/>
  <c r="AF5" i="1"/>
  <c r="AN4" i="1"/>
  <c r="AJ4" i="1"/>
  <c r="AF4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J18" i="4"/>
  <c r="J19" i="4"/>
  <c r="J20" i="4"/>
  <c r="J24" i="4"/>
  <c r="J25" i="4"/>
  <c r="J29" i="4"/>
  <c r="J33" i="4"/>
  <c r="F40" i="4"/>
  <c r="I43" i="4"/>
  <c r="F41" i="4"/>
  <c r="F42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A5" i="10"/>
  <c r="C5" i="10"/>
  <c r="D5" i="10"/>
  <c r="A6" i="10"/>
  <c r="C6" i="10"/>
  <c r="D6" i="10"/>
  <c r="A7" i="10"/>
  <c r="C7" i="10"/>
  <c r="D7" i="10"/>
  <c r="A8" i="10"/>
  <c r="C8" i="10"/>
  <c r="D8" i="10"/>
  <c r="A9" i="10"/>
  <c r="C9" i="10"/>
  <c r="D9" i="10"/>
  <c r="A10" i="10"/>
  <c r="C10" i="10"/>
  <c r="D10" i="10"/>
  <c r="A11" i="10"/>
  <c r="C11" i="10"/>
  <c r="D11" i="10"/>
  <c r="A12" i="10"/>
  <c r="C12" i="10"/>
  <c r="D12" i="10"/>
  <c r="A13" i="10"/>
  <c r="C13" i="10"/>
  <c r="D13" i="10"/>
  <c r="A14" i="10"/>
  <c r="C14" i="10"/>
  <c r="D14" i="10"/>
  <c r="A15" i="10"/>
  <c r="C15" i="10"/>
  <c r="D15" i="10"/>
  <c r="A16" i="10"/>
  <c r="C16" i="10"/>
  <c r="D16" i="10"/>
  <c r="A17" i="10"/>
  <c r="C17" i="10"/>
  <c r="D17" i="10"/>
  <c r="A18" i="10"/>
  <c r="C18" i="10"/>
  <c r="D18" i="10"/>
  <c r="A19" i="10"/>
  <c r="C19" i="10"/>
  <c r="D19" i="10"/>
  <c r="A20" i="10"/>
  <c r="C20" i="10"/>
  <c r="D20" i="10"/>
  <c r="A21" i="10"/>
  <c r="C21" i="10"/>
  <c r="D21" i="10"/>
  <c r="A22" i="10"/>
  <c r="C22" i="10"/>
  <c r="D22" i="10"/>
  <c r="A23" i="10"/>
  <c r="C23" i="10"/>
  <c r="D23" i="10"/>
  <c r="A24" i="10"/>
  <c r="C24" i="10"/>
  <c r="D24" i="10"/>
  <c r="A25" i="10"/>
  <c r="C25" i="10"/>
  <c r="D25" i="10"/>
  <c r="A26" i="10"/>
  <c r="C26" i="10"/>
  <c r="D26" i="10"/>
  <c r="A27" i="10"/>
  <c r="C27" i="10"/>
  <c r="D27" i="10"/>
  <c r="A28" i="10"/>
  <c r="C28" i="10"/>
  <c r="D28" i="10"/>
  <c r="A29" i="10"/>
  <c r="C29" i="10"/>
  <c r="D29" i="10"/>
  <c r="A30" i="10"/>
  <c r="C30" i="10"/>
  <c r="D30" i="10"/>
  <c r="A31" i="10"/>
  <c r="C31" i="10"/>
  <c r="D31" i="10"/>
  <c r="A32" i="10"/>
  <c r="C32" i="10"/>
  <c r="D32" i="10"/>
  <c r="A33" i="10"/>
  <c r="C33" i="10"/>
  <c r="D33" i="10"/>
  <c r="A34" i="10"/>
  <c r="C34" i="10"/>
  <c r="D34" i="10"/>
  <c r="A35" i="10"/>
  <c r="C35" i="10"/>
  <c r="D35" i="10"/>
  <c r="A36" i="10"/>
  <c r="C36" i="10"/>
  <c r="D36" i="10"/>
  <c r="A37" i="10"/>
  <c r="C37" i="10"/>
  <c r="D37" i="10"/>
  <c r="A38" i="10"/>
  <c r="C38" i="10"/>
  <c r="D38" i="10"/>
  <c r="A39" i="10"/>
  <c r="C39" i="10"/>
  <c r="D39" i="10"/>
  <c r="A40" i="10"/>
  <c r="C40" i="10"/>
  <c r="D40" i="10"/>
  <c r="A41" i="10"/>
  <c r="C41" i="10"/>
  <c r="D41" i="10"/>
  <c r="A42" i="10"/>
  <c r="C42" i="10"/>
  <c r="D42" i="10"/>
  <c r="A43" i="10"/>
  <c r="C43" i="10"/>
  <c r="D43" i="10"/>
  <c r="A44" i="10"/>
  <c r="C44" i="10"/>
  <c r="D44" i="10"/>
  <c r="A45" i="10"/>
  <c r="C45" i="10"/>
  <c r="D45" i="10"/>
  <c r="A46" i="10"/>
  <c r="C46" i="10"/>
  <c r="D46" i="10"/>
  <c r="A47" i="10"/>
  <c r="C47" i="10"/>
  <c r="D47" i="10"/>
  <c r="A48" i="10"/>
  <c r="C48" i="10"/>
  <c r="D48" i="10"/>
  <c r="A49" i="10"/>
  <c r="C49" i="10"/>
  <c r="A50" i="10"/>
  <c r="C50" i="10"/>
  <c r="A51" i="10"/>
  <c r="C51" i="10"/>
  <c r="A52" i="10"/>
  <c r="C52" i="10"/>
  <c r="M1" i="1"/>
  <c r="L4" i="1" s="1"/>
  <c r="F4" i="1"/>
  <c r="I4" i="1"/>
  <c r="T4" i="1"/>
  <c r="F5" i="1"/>
  <c r="I5" i="1"/>
  <c r="T5" i="1"/>
  <c r="F6" i="1"/>
  <c r="I6" i="1"/>
  <c r="T6" i="1"/>
  <c r="F7" i="1"/>
  <c r="I7" i="1"/>
  <c r="T7" i="1"/>
  <c r="F8" i="1"/>
  <c r="I8" i="1"/>
  <c r="T8" i="1"/>
  <c r="F9" i="1"/>
  <c r="I9" i="1"/>
  <c r="T9" i="1"/>
  <c r="F10" i="1"/>
  <c r="I10" i="1"/>
  <c r="T10" i="1"/>
  <c r="F11" i="1"/>
  <c r="I11" i="1"/>
  <c r="T11" i="1"/>
  <c r="F12" i="1"/>
  <c r="I12" i="1"/>
  <c r="T12" i="1"/>
  <c r="F13" i="1"/>
  <c r="I13" i="1"/>
  <c r="T13" i="1"/>
  <c r="F14" i="1"/>
  <c r="I14" i="1"/>
  <c r="T14" i="1"/>
  <c r="F15" i="1"/>
  <c r="I15" i="1"/>
  <c r="T15" i="1"/>
  <c r="F16" i="1"/>
  <c r="I16" i="1"/>
  <c r="T16" i="1"/>
  <c r="F17" i="1"/>
  <c r="I17" i="1"/>
  <c r="T17" i="1"/>
  <c r="F18" i="1"/>
  <c r="I18" i="1"/>
  <c r="T18" i="1"/>
  <c r="F19" i="1"/>
  <c r="I19" i="1"/>
  <c r="T19" i="1"/>
  <c r="F20" i="1"/>
  <c r="I20" i="1"/>
  <c r="T20" i="1"/>
  <c r="F21" i="1"/>
  <c r="I21" i="1"/>
  <c r="T21" i="1"/>
  <c r="F22" i="1"/>
  <c r="I22" i="1"/>
  <c r="T22" i="1"/>
  <c r="F23" i="1"/>
  <c r="I23" i="1"/>
  <c r="T23" i="1"/>
  <c r="F24" i="1"/>
  <c r="I24" i="1"/>
  <c r="T24" i="1"/>
  <c r="F25" i="1"/>
  <c r="I25" i="1"/>
  <c r="T25" i="1"/>
  <c r="F26" i="1"/>
  <c r="I26" i="1"/>
  <c r="T26" i="1"/>
  <c r="F27" i="1"/>
  <c r="T27" i="1"/>
  <c r="F28" i="1"/>
  <c r="T28" i="1"/>
  <c r="F29" i="1"/>
  <c r="T29" i="1"/>
  <c r="F30" i="1"/>
  <c r="T30" i="1"/>
  <c r="F31" i="1"/>
  <c r="T31" i="1"/>
  <c r="F32" i="1"/>
  <c r="T32" i="1"/>
  <c r="F33" i="1"/>
  <c r="T33" i="1"/>
  <c r="F34" i="1"/>
  <c r="T34" i="1"/>
  <c r="F35" i="1"/>
  <c r="T35" i="1"/>
  <c r="F36" i="1"/>
  <c r="T36" i="1"/>
  <c r="F37" i="1"/>
  <c r="T37" i="1"/>
  <c r="F38" i="1"/>
  <c r="T38" i="1"/>
  <c r="F39" i="1"/>
  <c r="T39" i="1"/>
  <c r="F40" i="1"/>
  <c r="T40" i="1"/>
  <c r="F41" i="1"/>
  <c r="T41" i="1"/>
  <c r="F42" i="1"/>
  <c r="T42" i="1"/>
  <c r="F43" i="1"/>
  <c r="T43" i="1"/>
  <c r="F44" i="1"/>
  <c r="T44" i="1"/>
  <c r="F45" i="1"/>
  <c r="T45" i="1"/>
  <c r="F46" i="1"/>
  <c r="T46" i="1"/>
  <c r="F47" i="1"/>
  <c r="T47" i="1"/>
  <c r="F48" i="1"/>
  <c r="T48" i="1"/>
  <c r="F49" i="1"/>
  <c r="T49" i="1"/>
  <c r="F50" i="1"/>
  <c r="T50" i="1"/>
  <c r="F51" i="1"/>
  <c r="T51" i="1"/>
  <c r="I20" i="4" l="1"/>
  <c r="CC5" i="1"/>
  <c r="FY5" i="1"/>
  <c r="FU5" i="1"/>
  <c r="BE39" i="1"/>
  <c r="FU39" i="1"/>
  <c r="FY39" i="1"/>
  <c r="FY32" i="1"/>
  <c r="FU32" i="1"/>
  <c r="BU20" i="1"/>
  <c r="FY20" i="1"/>
  <c r="FU20" i="1"/>
  <c r="BM8" i="1"/>
  <c r="FY8" i="1"/>
  <c r="FU8" i="1"/>
  <c r="FU46" i="1"/>
  <c r="FY46" i="1"/>
  <c r="FY44" i="1"/>
  <c r="FU44" i="1"/>
  <c r="FY28" i="1"/>
  <c r="FU28" i="1"/>
  <c r="FY23" i="1"/>
  <c r="FU23" i="1"/>
  <c r="CC17" i="1"/>
  <c r="FU17" i="1"/>
  <c r="FY17" i="1"/>
  <c r="FU14" i="1"/>
  <c r="FY14" i="1"/>
  <c r="FY6" i="1"/>
  <c r="FU6" i="1"/>
  <c r="CS51" i="1"/>
  <c r="FY51" i="1"/>
  <c r="FU51" i="1"/>
  <c r="FU49" i="1"/>
  <c r="FY49" i="1"/>
  <c r="BU45" i="1"/>
  <c r="FU45" i="1"/>
  <c r="FY45" i="1"/>
  <c r="FY40" i="1"/>
  <c r="FU40" i="1"/>
  <c r="CG34" i="1"/>
  <c r="FY34" i="1"/>
  <c r="FU34" i="1"/>
  <c r="FU29" i="1"/>
  <c r="FY29" i="1"/>
  <c r="FU25" i="1"/>
  <c r="FY25" i="1"/>
  <c r="FY24" i="1"/>
  <c r="FU24" i="1"/>
  <c r="FY21" i="1"/>
  <c r="FU21" i="1"/>
  <c r="FY12" i="1"/>
  <c r="FU12" i="1"/>
  <c r="BM11" i="1"/>
  <c r="FY11" i="1"/>
  <c r="FU11" i="1"/>
  <c r="FU50" i="1"/>
  <c r="FY50" i="1"/>
  <c r="BE48" i="1"/>
  <c r="FY48" i="1"/>
  <c r="FU48" i="1"/>
  <c r="BE47" i="1"/>
  <c r="FU47" i="1"/>
  <c r="FY47" i="1"/>
  <c r="BU43" i="1"/>
  <c r="FU43" i="1"/>
  <c r="FY43" i="1"/>
  <c r="CS42" i="1"/>
  <c r="FY42" i="1"/>
  <c r="FU42" i="1"/>
  <c r="BI41" i="1"/>
  <c r="FU41" i="1"/>
  <c r="FY41" i="1"/>
  <c r="FY38" i="1"/>
  <c r="FU38" i="1"/>
  <c r="FU37" i="1"/>
  <c r="FY37" i="1"/>
  <c r="FY36" i="1"/>
  <c r="FU36" i="1"/>
  <c r="FU35" i="1"/>
  <c r="FY35" i="1"/>
  <c r="BQ33" i="1"/>
  <c r="FU33" i="1"/>
  <c r="FY33" i="1"/>
  <c r="BY31" i="1"/>
  <c r="FY31" i="1"/>
  <c r="FU31" i="1"/>
  <c r="BQ30" i="1"/>
  <c r="FY30" i="1"/>
  <c r="FU30" i="1"/>
  <c r="FU27" i="1"/>
  <c r="FY27" i="1"/>
  <c r="FY26" i="1"/>
  <c r="FU26" i="1"/>
  <c r="CS22" i="1"/>
  <c r="FU22" i="1"/>
  <c r="FY22" i="1"/>
  <c r="FU19" i="1"/>
  <c r="FY19" i="1"/>
  <c r="CC18" i="1"/>
  <c r="FU18" i="1"/>
  <c r="FY18" i="1"/>
  <c r="FU16" i="1"/>
  <c r="FY16" i="1"/>
  <c r="FY15" i="1"/>
  <c r="FU15" i="1"/>
  <c r="CS13" i="1"/>
  <c r="FU13" i="1"/>
  <c r="FY13" i="1"/>
  <c r="FY10" i="1"/>
  <c r="FU10" i="1"/>
  <c r="BM9" i="1"/>
  <c r="FY9" i="1"/>
  <c r="FU9" i="1"/>
  <c r="CK7" i="1"/>
  <c r="FU7" i="1"/>
  <c r="FY7" i="1"/>
  <c r="FY4" i="1"/>
  <c r="FU4" i="1"/>
  <c r="CO31" i="1"/>
  <c r="BE45" i="1"/>
  <c r="BI39" i="1"/>
  <c r="CK39" i="1"/>
  <c r="CG33" i="1"/>
  <c r="CK31" i="1"/>
  <c r="BU17" i="1"/>
  <c r="EW24" i="1"/>
  <c r="EK24" i="1"/>
  <c r="FM24" i="1"/>
  <c r="FE24" i="1"/>
  <c r="EG24" i="1"/>
  <c r="ES24" i="1"/>
  <c r="EO24" i="1"/>
  <c r="FQ24" i="1"/>
  <c r="FI24" i="1"/>
  <c r="FA24" i="1"/>
  <c r="EK14" i="1"/>
  <c r="FE14" i="1"/>
  <c r="FM14" i="1"/>
  <c r="EW14" i="1"/>
  <c r="FI14" i="1"/>
  <c r="FA14" i="1"/>
  <c r="FQ14" i="1"/>
  <c r="EG14" i="1"/>
  <c r="EO14" i="1"/>
  <c r="ES14" i="1"/>
  <c r="FI50" i="1"/>
  <c r="ES50" i="1"/>
  <c r="EW50" i="1"/>
  <c r="FA50" i="1"/>
  <c r="FE50" i="1"/>
  <c r="FM50" i="1"/>
  <c r="EO50" i="1"/>
  <c r="EG50" i="1"/>
  <c r="FQ50" i="1"/>
  <c r="EK50" i="1"/>
  <c r="CK47" i="1"/>
  <c r="FE47" i="1"/>
  <c r="FI47" i="1"/>
  <c r="EK47" i="1"/>
  <c r="FQ47" i="1"/>
  <c r="EW47" i="1"/>
  <c r="FA47" i="1"/>
  <c r="EO47" i="1"/>
  <c r="ES47" i="1"/>
  <c r="EG47" i="1"/>
  <c r="FM47" i="1"/>
  <c r="CC44" i="1"/>
  <c r="EO44" i="1"/>
  <c r="EG44" i="1"/>
  <c r="EW44" i="1"/>
  <c r="ES44" i="1"/>
  <c r="FQ44" i="1"/>
  <c r="FA44" i="1"/>
  <c r="FE44" i="1"/>
  <c r="FI44" i="1"/>
  <c r="EK44" i="1"/>
  <c r="FM44" i="1"/>
  <c r="CC41" i="1"/>
  <c r="FQ41" i="1"/>
  <c r="FA41" i="1"/>
  <c r="EO41" i="1"/>
  <c r="ES41" i="1"/>
  <c r="EG41" i="1"/>
  <c r="EW41" i="1"/>
  <c r="FE41" i="1"/>
  <c r="FI41" i="1"/>
  <c r="EK41" i="1"/>
  <c r="FM41" i="1"/>
  <c r="EW38" i="1"/>
  <c r="FE38" i="1"/>
  <c r="FQ38" i="1"/>
  <c r="FA38" i="1"/>
  <c r="FI38" i="1"/>
  <c r="EK38" i="1"/>
  <c r="EO38" i="1"/>
  <c r="FM38" i="1"/>
  <c r="EG38" i="1"/>
  <c r="ES38" i="1"/>
  <c r="BY35" i="1"/>
  <c r="EK35" i="1"/>
  <c r="EO35" i="1"/>
  <c r="FA35" i="1"/>
  <c r="ES35" i="1"/>
  <c r="EG35" i="1"/>
  <c r="FM35" i="1"/>
  <c r="FE35" i="1"/>
  <c r="EW35" i="1"/>
  <c r="FI35" i="1"/>
  <c r="FQ35" i="1"/>
  <c r="EG32" i="1"/>
  <c r="FI32" i="1"/>
  <c r="FQ32" i="1"/>
  <c r="FA32" i="1"/>
  <c r="EK32" i="1"/>
  <c r="EW32" i="1"/>
  <c r="EO32" i="1"/>
  <c r="ES32" i="1"/>
  <c r="FM32" i="1"/>
  <c r="FE32" i="1"/>
  <c r="CS29" i="1"/>
  <c r="EK29" i="1"/>
  <c r="EO29" i="1"/>
  <c r="FA29" i="1"/>
  <c r="ES29" i="1"/>
  <c r="FM29" i="1"/>
  <c r="FE29" i="1"/>
  <c r="EG29" i="1"/>
  <c r="EW29" i="1"/>
  <c r="FI29" i="1"/>
  <c r="FQ29" i="1"/>
  <c r="BU41" i="1"/>
  <c r="BM29" i="1"/>
  <c r="BM41" i="1"/>
  <c r="CG31" i="1"/>
  <c r="BU22" i="1"/>
  <c r="BQ35" i="1"/>
  <c r="BE20" i="1"/>
  <c r="CS33" i="1"/>
  <c r="BE8" i="1"/>
  <c r="BU26" i="1"/>
  <c r="FQ26" i="1"/>
  <c r="EG26" i="1"/>
  <c r="FA26" i="1"/>
  <c r="EK26" i="1"/>
  <c r="EW26" i="1"/>
  <c r="EO26" i="1"/>
  <c r="FM26" i="1"/>
  <c r="ES26" i="1"/>
  <c r="FI26" i="1"/>
  <c r="FE26" i="1"/>
  <c r="CC12" i="1"/>
  <c r="EO12" i="1"/>
  <c r="FQ12" i="1"/>
  <c r="FI12" i="1"/>
  <c r="EG12" i="1"/>
  <c r="EW12" i="1"/>
  <c r="ES12" i="1"/>
  <c r="EK12" i="1"/>
  <c r="FA12" i="1"/>
  <c r="FM12" i="1"/>
  <c r="FE12" i="1"/>
  <c r="EG16" i="1"/>
  <c r="EW16" i="1"/>
  <c r="FA16" i="1"/>
  <c r="FI16" i="1"/>
  <c r="EK16" i="1"/>
  <c r="FM16" i="1"/>
  <c r="EO16" i="1"/>
  <c r="ES16" i="1"/>
  <c r="FE16" i="1"/>
  <c r="FQ16" i="1"/>
  <c r="CS10" i="1"/>
  <c r="EG10" i="1"/>
  <c r="FI10" i="1"/>
  <c r="FE10" i="1"/>
  <c r="ES10" i="1"/>
  <c r="EW10" i="1"/>
  <c r="EK10" i="1"/>
  <c r="FM10" i="1"/>
  <c r="EO10" i="1"/>
  <c r="FQ10" i="1"/>
  <c r="FA10" i="1"/>
  <c r="BM10" i="1"/>
  <c r="CK49" i="1"/>
  <c r="FM49" i="1"/>
  <c r="EG49" i="1"/>
  <c r="FI49" i="1"/>
  <c r="ES49" i="1"/>
  <c r="FQ49" i="1"/>
  <c r="EW49" i="1"/>
  <c r="EO49" i="1"/>
  <c r="FA49" i="1"/>
  <c r="FE49" i="1"/>
  <c r="EK49" i="1"/>
  <c r="CC43" i="1"/>
  <c r="EO43" i="1"/>
  <c r="FM43" i="1"/>
  <c r="EG43" i="1"/>
  <c r="FI43" i="1"/>
  <c r="FQ43" i="1"/>
  <c r="EW43" i="1"/>
  <c r="FA43" i="1"/>
  <c r="FE43" i="1"/>
  <c r="ES43" i="1"/>
  <c r="EK43" i="1"/>
  <c r="CO37" i="1"/>
  <c r="FM37" i="1"/>
  <c r="EG37" i="1"/>
  <c r="EW37" i="1"/>
  <c r="FI37" i="1"/>
  <c r="FQ37" i="1"/>
  <c r="FE37" i="1"/>
  <c r="ES37" i="1"/>
  <c r="EK37" i="1"/>
  <c r="FA37" i="1"/>
  <c r="EO37" i="1"/>
  <c r="BY28" i="1"/>
  <c r="FE28" i="1"/>
  <c r="FQ28" i="1"/>
  <c r="EG28" i="1"/>
  <c r="FA28" i="1"/>
  <c r="FI28" i="1"/>
  <c r="EW28" i="1"/>
  <c r="EK28" i="1"/>
  <c r="ES28" i="1"/>
  <c r="FM28" i="1"/>
  <c r="EO28" i="1"/>
  <c r="CC49" i="1"/>
  <c r="CC39" i="1"/>
  <c r="CG35" i="1"/>
  <c r="CO29" i="1"/>
  <c r="CK17" i="1"/>
  <c r="BI33" i="1"/>
  <c r="CK14" i="1"/>
  <c r="CS18" i="1"/>
  <c r="FE18" i="1"/>
  <c r="EG18" i="1"/>
  <c r="EO18" i="1"/>
  <c r="FQ18" i="1"/>
  <c r="ES18" i="1"/>
  <c r="FI18" i="1"/>
  <c r="EW18" i="1"/>
  <c r="EK18" i="1"/>
  <c r="FA18" i="1"/>
  <c r="FM18" i="1"/>
  <c r="BM6" i="1"/>
  <c r="FE6" i="1"/>
  <c r="FM6" i="1"/>
  <c r="EO6" i="1"/>
  <c r="EG6" i="1"/>
  <c r="FI6" i="1"/>
  <c r="EW6" i="1"/>
  <c r="ES6" i="1"/>
  <c r="EK6" i="1"/>
  <c r="FA6" i="1"/>
  <c r="FQ6" i="1"/>
  <c r="CO26" i="1"/>
  <c r="EW46" i="1"/>
  <c r="EG46" i="1"/>
  <c r="FI46" i="1"/>
  <c r="EK46" i="1"/>
  <c r="ES46" i="1"/>
  <c r="FE46" i="1"/>
  <c r="FM46" i="1"/>
  <c r="FA46" i="1"/>
  <c r="FQ46" i="1"/>
  <c r="EO46" i="1"/>
  <c r="BQ40" i="1"/>
  <c r="FA40" i="1"/>
  <c r="ES40" i="1"/>
  <c r="EK40" i="1"/>
  <c r="FE40" i="1"/>
  <c r="FM40" i="1"/>
  <c r="EO40" i="1"/>
  <c r="FQ40" i="1"/>
  <c r="EG40" i="1"/>
  <c r="FI40" i="1"/>
  <c r="EW40" i="1"/>
  <c r="BY34" i="1"/>
  <c r="FI34" i="1"/>
  <c r="FE34" i="1"/>
  <c r="FM34" i="1"/>
  <c r="EO34" i="1"/>
  <c r="ES34" i="1"/>
  <c r="FQ34" i="1"/>
  <c r="FA34" i="1"/>
  <c r="EG34" i="1"/>
  <c r="EW34" i="1"/>
  <c r="EK34" i="1"/>
  <c r="BM31" i="1"/>
  <c r="EG31" i="1"/>
  <c r="EW31" i="1"/>
  <c r="FQ31" i="1"/>
  <c r="FE31" i="1"/>
  <c r="ES31" i="1"/>
  <c r="FI31" i="1"/>
  <c r="EK31" i="1"/>
  <c r="FA31" i="1"/>
  <c r="EO31" i="1"/>
  <c r="FM31" i="1"/>
  <c r="CC47" i="1"/>
  <c r="BU47" i="1"/>
  <c r="CO33" i="1"/>
  <c r="CG26" i="1"/>
  <c r="BI29" i="1"/>
  <c r="BU14" i="1"/>
  <c r="BQ28" i="1"/>
  <c r="BE14" i="1"/>
  <c r="CC14" i="1"/>
  <c r="BE41" i="1"/>
  <c r="BU10" i="1"/>
  <c r="BM22" i="1"/>
  <c r="FE22" i="1"/>
  <c r="FQ22" i="1"/>
  <c r="ES22" i="1"/>
  <c r="EG22" i="1"/>
  <c r="FA22" i="1"/>
  <c r="EW22" i="1"/>
  <c r="FI22" i="1"/>
  <c r="EO22" i="1"/>
  <c r="EK22" i="1"/>
  <c r="FM22" i="1"/>
  <c r="ES4" i="1"/>
  <c r="EW4" i="1"/>
  <c r="EK4" i="1"/>
  <c r="FM4" i="1"/>
  <c r="EO4" i="1"/>
  <c r="FI4" i="1"/>
  <c r="FQ4" i="1"/>
  <c r="EG4" i="1"/>
  <c r="FE4" i="1"/>
  <c r="FA4" i="1"/>
  <c r="CC48" i="1"/>
  <c r="EO48" i="1"/>
  <c r="FQ48" i="1"/>
  <c r="EW48" i="1"/>
  <c r="FA48" i="1"/>
  <c r="EG48" i="1"/>
  <c r="EK48" i="1"/>
  <c r="FM48" i="1"/>
  <c r="FE48" i="1"/>
  <c r="ES48" i="1"/>
  <c r="FI48" i="1"/>
  <c r="FA42" i="1"/>
  <c r="EW42" i="1"/>
  <c r="EG42" i="1"/>
  <c r="EK42" i="1"/>
  <c r="FM42" i="1"/>
  <c r="FI42" i="1"/>
  <c r="FE42" i="1"/>
  <c r="ES42" i="1"/>
  <c r="EO42" i="1"/>
  <c r="FQ42" i="1"/>
  <c r="BI36" i="1"/>
  <c r="FA36" i="1"/>
  <c r="EG36" i="1"/>
  <c r="EK36" i="1"/>
  <c r="FM36" i="1"/>
  <c r="FI36" i="1"/>
  <c r="FE36" i="1"/>
  <c r="ES36" i="1"/>
  <c r="EW36" i="1"/>
  <c r="EO36" i="1"/>
  <c r="FQ36" i="1"/>
  <c r="CW30" i="1"/>
  <c r="FA30" i="1"/>
  <c r="EK30" i="1"/>
  <c r="FM30" i="1"/>
  <c r="FE30" i="1"/>
  <c r="EG30" i="1"/>
  <c r="ES30" i="1"/>
  <c r="EW30" i="1"/>
  <c r="EO30" i="1"/>
  <c r="FQ30" i="1"/>
  <c r="FI30" i="1"/>
  <c r="FQ25" i="1"/>
  <c r="FE25" i="1"/>
  <c r="ES25" i="1"/>
  <c r="EK25" i="1"/>
  <c r="FA25" i="1"/>
  <c r="EG25" i="1"/>
  <c r="EO25" i="1"/>
  <c r="FM25" i="1"/>
  <c r="EW25" i="1"/>
  <c r="FI25" i="1"/>
  <c r="BE23" i="1"/>
  <c r="ES23" i="1"/>
  <c r="EO23" i="1"/>
  <c r="FA23" i="1"/>
  <c r="FM23" i="1"/>
  <c r="FE23" i="1"/>
  <c r="EG23" i="1"/>
  <c r="EW23" i="1"/>
  <c r="FI23" i="1"/>
  <c r="EK23" i="1"/>
  <c r="FQ23" i="1"/>
  <c r="EK19" i="1"/>
  <c r="ES19" i="1"/>
  <c r="FA19" i="1"/>
  <c r="EW19" i="1"/>
  <c r="EG19" i="1"/>
  <c r="EO19" i="1"/>
  <c r="FM19" i="1"/>
  <c r="FQ19" i="1"/>
  <c r="FE19" i="1"/>
  <c r="FI19" i="1"/>
  <c r="ES15" i="1"/>
  <c r="EG15" i="1"/>
  <c r="FI15" i="1"/>
  <c r="FE15" i="1"/>
  <c r="EW15" i="1"/>
  <c r="FA15" i="1"/>
  <c r="FM15" i="1"/>
  <c r="EO15" i="1"/>
  <c r="EK15" i="1"/>
  <c r="FQ15" i="1"/>
  <c r="FE11" i="1"/>
  <c r="EW11" i="1"/>
  <c r="FI11" i="1"/>
  <c r="EK11" i="1"/>
  <c r="FQ11" i="1"/>
  <c r="EG11" i="1"/>
  <c r="ES11" i="1"/>
  <c r="EO11" i="1"/>
  <c r="FA11" i="1"/>
  <c r="FM11" i="1"/>
  <c r="CK5" i="1"/>
  <c r="EW5" i="1"/>
  <c r="EK5" i="1"/>
  <c r="FI5" i="1"/>
  <c r="FM5" i="1"/>
  <c r="EO5" i="1"/>
  <c r="EG5" i="1"/>
  <c r="FA5" i="1"/>
  <c r="ES5" i="1"/>
  <c r="FE5" i="1"/>
  <c r="FQ5" i="1"/>
  <c r="CC45" i="1"/>
  <c r="BI37" i="1"/>
  <c r="BQ26" i="1"/>
  <c r="BY26" i="1"/>
  <c r="CW40" i="1"/>
  <c r="CK22" i="1"/>
  <c r="BE12" i="1"/>
  <c r="CC10" i="1"/>
  <c r="BE29" i="1"/>
  <c r="BE49" i="1"/>
  <c r="CS20" i="1"/>
  <c r="FQ20" i="1"/>
  <c r="EK20" i="1"/>
  <c r="EO20" i="1"/>
  <c r="FE20" i="1"/>
  <c r="FM20" i="1"/>
  <c r="EW20" i="1"/>
  <c r="FI20" i="1"/>
  <c r="EG20" i="1"/>
  <c r="FA20" i="1"/>
  <c r="ES20" i="1"/>
  <c r="FQ8" i="1"/>
  <c r="FE8" i="1"/>
  <c r="EW8" i="1"/>
  <c r="FA8" i="1"/>
  <c r="FI8" i="1"/>
  <c r="FM8" i="1"/>
  <c r="EG8" i="1"/>
  <c r="EO8" i="1"/>
  <c r="ES8" i="1"/>
  <c r="EK8" i="1"/>
  <c r="CK51" i="1"/>
  <c r="ES51" i="1"/>
  <c r="EW51" i="1"/>
  <c r="FA51" i="1"/>
  <c r="FE51" i="1"/>
  <c r="FI51" i="1"/>
  <c r="EG51" i="1"/>
  <c r="EK51" i="1"/>
  <c r="FM51" i="1"/>
  <c r="EO51" i="1"/>
  <c r="FQ51" i="1"/>
  <c r="CK45" i="1"/>
  <c r="FE45" i="1"/>
  <c r="EW45" i="1"/>
  <c r="EK45" i="1"/>
  <c r="FM45" i="1"/>
  <c r="EO45" i="1"/>
  <c r="FI45" i="1"/>
  <c r="FQ45" i="1"/>
  <c r="EG45" i="1"/>
  <c r="ES45" i="1"/>
  <c r="FA45" i="1"/>
  <c r="BM39" i="1"/>
  <c r="EW39" i="1"/>
  <c r="FA39" i="1"/>
  <c r="EK39" i="1"/>
  <c r="FM39" i="1"/>
  <c r="EG39" i="1"/>
  <c r="EO39" i="1"/>
  <c r="FI39" i="1"/>
  <c r="FQ39" i="1"/>
  <c r="ES39" i="1"/>
  <c r="FE39" i="1"/>
  <c r="CW33" i="1"/>
  <c r="EK33" i="1"/>
  <c r="FM33" i="1"/>
  <c r="EO33" i="1"/>
  <c r="FI33" i="1"/>
  <c r="FQ33" i="1"/>
  <c r="ES33" i="1"/>
  <c r="EG33" i="1"/>
  <c r="FE33" i="1"/>
  <c r="EW33" i="1"/>
  <c r="FA33" i="1"/>
  <c r="EO27" i="1"/>
  <c r="FQ27" i="1"/>
  <c r="ES27" i="1"/>
  <c r="FI27" i="1"/>
  <c r="FE27" i="1"/>
  <c r="EW27" i="1"/>
  <c r="FA27" i="1"/>
  <c r="EG27" i="1"/>
  <c r="EK27" i="1"/>
  <c r="FM27" i="1"/>
  <c r="EK21" i="1"/>
  <c r="FQ21" i="1"/>
  <c r="FI21" i="1"/>
  <c r="ES21" i="1"/>
  <c r="FE21" i="1"/>
  <c r="EW21" i="1"/>
  <c r="FA21" i="1"/>
  <c r="EG21" i="1"/>
  <c r="FM21" i="1"/>
  <c r="EO21" i="1"/>
  <c r="EO17" i="1"/>
  <c r="FA17" i="1"/>
  <c r="FM17" i="1"/>
  <c r="FE17" i="1"/>
  <c r="EG17" i="1"/>
  <c r="EW17" i="1"/>
  <c r="FI17" i="1"/>
  <c r="EK17" i="1"/>
  <c r="FQ17" i="1"/>
  <c r="ES17" i="1"/>
  <c r="BE13" i="1"/>
  <c r="FA13" i="1"/>
  <c r="ES13" i="1"/>
  <c r="EW13" i="1"/>
  <c r="EO13" i="1"/>
  <c r="FM13" i="1"/>
  <c r="FQ13" i="1"/>
  <c r="FE13" i="1"/>
  <c r="EG13" i="1"/>
  <c r="EK13" i="1"/>
  <c r="FI13" i="1"/>
  <c r="CK9" i="1"/>
  <c r="FE9" i="1"/>
  <c r="EW9" i="1"/>
  <c r="FA9" i="1"/>
  <c r="EG9" i="1"/>
  <c r="FI9" i="1"/>
  <c r="FM9" i="1"/>
  <c r="EO9" i="1"/>
  <c r="EK9" i="1"/>
  <c r="FQ9" i="1"/>
  <c r="ES9" i="1"/>
  <c r="EG7" i="1"/>
  <c r="EO7" i="1"/>
  <c r="FM7" i="1"/>
  <c r="FQ7" i="1"/>
  <c r="FE7" i="1"/>
  <c r="EK7" i="1"/>
  <c r="FA7" i="1"/>
  <c r="ES7" i="1"/>
  <c r="FI7" i="1"/>
  <c r="EW7" i="1"/>
  <c r="BM43" i="1"/>
  <c r="CK33" i="1"/>
  <c r="BE43" i="1"/>
  <c r="CW31" i="1"/>
  <c r="BQ37" i="1"/>
  <c r="BI26" i="1"/>
  <c r="CW37" i="1"/>
  <c r="BE22" i="1"/>
  <c r="CS49" i="1"/>
  <c r="CC6" i="1"/>
  <c r="BE10" i="1"/>
  <c r="BM14" i="1"/>
  <c r="BM45" i="1"/>
  <c r="BE5" i="1"/>
  <c r="EC27" i="1"/>
  <c r="CC27" i="1"/>
  <c r="BU27" i="1"/>
  <c r="BY27" i="1"/>
  <c r="BQ27" i="1"/>
  <c r="CG27" i="1"/>
  <c r="CO27" i="1"/>
  <c r="CW27" i="1"/>
  <c r="BI27" i="1"/>
  <c r="CS27" i="1"/>
  <c r="EC19" i="1"/>
  <c r="BY19" i="1"/>
  <c r="CO19" i="1"/>
  <c r="BI19" i="1"/>
  <c r="CG19" i="1"/>
  <c r="BQ19" i="1"/>
  <c r="CW19" i="1"/>
  <c r="BE19" i="1"/>
  <c r="CC19" i="1"/>
  <c r="BU19" i="1"/>
  <c r="CK19" i="1"/>
  <c r="BE27" i="1"/>
  <c r="EC25" i="1"/>
  <c r="BY25" i="1"/>
  <c r="BQ25" i="1"/>
  <c r="CG25" i="1"/>
  <c r="BI25" i="1"/>
  <c r="BM25" i="1"/>
  <c r="CO25" i="1"/>
  <c r="CS25" i="1"/>
  <c r="CW25" i="1"/>
  <c r="CC25" i="1"/>
  <c r="CK25" i="1"/>
  <c r="BQ36" i="1"/>
  <c r="EC23" i="1"/>
  <c r="BY23" i="1"/>
  <c r="CO23" i="1"/>
  <c r="BI23" i="1"/>
  <c r="CG23" i="1"/>
  <c r="BQ23" i="1"/>
  <c r="CW23" i="1"/>
  <c r="CC23" i="1"/>
  <c r="CK23" i="1"/>
  <c r="CS23" i="1"/>
  <c r="BM23" i="1"/>
  <c r="BU23" i="1"/>
  <c r="EC15" i="1"/>
  <c r="BY15" i="1"/>
  <c r="CO15" i="1"/>
  <c r="BI15" i="1"/>
  <c r="CG15" i="1"/>
  <c r="BQ15" i="1"/>
  <c r="CW15" i="1"/>
  <c r="BM15" i="1"/>
  <c r="CS15" i="1"/>
  <c r="BU15" i="1"/>
  <c r="CK15" i="1"/>
  <c r="CC15" i="1"/>
  <c r="CK27" i="1"/>
  <c r="EC50" i="1"/>
  <c r="CG50" i="1"/>
  <c r="BY50" i="1"/>
  <c r="BQ50" i="1"/>
  <c r="CW50" i="1"/>
  <c r="BI50" i="1"/>
  <c r="CO50" i="1"/>
  <c r="BU50" i="1"/>
  <c r="BE50" i="1"/>
  <c r="CS50" i="1"/>
  <c r="EC46" i="1"/>
  <c r="CG46" i="1"/>
  <c r="BY46" i="1"/>
  <c r="BQ46" i="1"/>
  <c r="CW46" i="1"/>
  <c r="CO46" i="1"/>
  <c r="BI46" i="1"/>
  <c r="CK46" i="1"/>
  <c r="BM46" i="1"/>
  <c r="CS46" i="1"/>
  <c r="BU46" i="1"/>
  <c r="BE46" i="1"/>
  <c r="EC44" i="1"/>
  <c r="CG44" i="1"/>
  <c r="BY44" i="1"/>
  <c r="CW44" i="1"/>
  <c r="BQ44" i="1"/>
  <c r="CO44" i="1"/>
  <c r="BI44" i="1"/>
  <c r="BE44" i="1"/>
  <c r="BM44" i="1"/>
  <c r="CK44" i="1"/>
  <c r="BU44" i="1"/>
  <c r="EC21" i="1"/>
  <c r="BY21" i="1"/>
  <c r="CO21" i="1"/>
  <c r="BI21" i="1"/>
  <c r="CW21" i="1"/>
  <c r="CG21" i="1"/>
  <c r="BQ21" i="1"/>
  <c r="CS21" i="1"/>
  <c r="BU21" i="1"/>
  <c r="CK21" i="1"/>
  <c r="CC21" i="1"/>
  <c r="BM21" i="1"/>
  <c r="BE21" i="1"/>
  <c r="CO30" i="1"/>
  <c r="BE25" i="1"/>
  <c r="BM40" i="1"/>
  <c r="BE15" i="1"/>
  <c r="BM27" i="1"/>
  <c r="CC50" i="1"/>
  <c r="BM50" i="1"/>
  <c r="CS44" i="1"/>
  <c r="CK50" i="1"/>
  <c r="CC46" i="1"/>
  <c r="CS19" i="1"/>
  <c r="EC48" i="1"/>
  <c r="CG48" i="1"/>
  <c r="BY48" i="1"/>
  <c r="CW48" i="1"/>
  <c r="BQ48" i="1"/>
  <c r="CO48" i="1"/>
  <c r="BI48" i="1"/>
  <c r="CS48" i="1"/>
  <c r="BU48" i="1"/>
  <c r="CK48" i="1"/>
  <c r="BM48" i="1"/>
  <c r="EC42" i="1"/>
  <c r="BI42" i="1"/>
  <c r="CO42" i="1"/>
  <c r="CG42" i="1"/>
  <c r="BM42" i="1"/>
  <c r="BY42" i="1"/>
  <c r="BE42" i="1"/>
  <c r="CC42" i="1"/>
  <c r="CK42" i="1"/>
  <c r="BQ42" i="1"/>
  <c r="EC40" i="1"/>
  <c r="CO40" i="1"/>
  <c r="CG40" i="1"/>
  <c r="BI40" i="1"/>
  <c r="BY40" i="1"/>
  <c r="CK40" i="1"/>
  <c r="BU40" i="1"/>
  <c r="BE40" i="1"/>
  <c r="CS40" i="1"/>
  <c r="CC40" i="1"/>
  <c r="EC38" i="1"/>
  <c r="BM38" i="1"/>
  <c r="CO38" i="1"/>
  <c r="BE38" i="1"/>
  <c r="CG38" i="1"/>
  <c r="CW38" i="1"/>
  <c r="BY38" i="1"/>
  <c r="CC38" i="1"/>
  <c r="BQ38" i="1"/>
  <c r="CK38" i="1"/>
  <c r="BU38" i="1"/>
  <c r="BI38" i="1"/>
  <c r="EC36" i="1"/>
  <c r="CS36" i="1"/>
  <c r="BM36" i="1"/>
  <c r="CK36" i="1"/>
  <c r="BE36" i="1"/>
  <c r="BU36" i="1"/>
  <c r="CC36" i="1"/>
  <c r="CO36" i="1"/>
  <c r="BY36" i="1"/>
  <c r="CG36" i="1"/>
  <c r="CW36" i="1"/>
  <c r="CS34" i="1"/>
  <c r="BM34" i="1"/>
  <c r="CK34" i="1"/>
  <c r="BE34" i="1"/>
  <c r="BU34" i="1"/>
  <c r="CC34" i="1"/>
  <c r="CO34" i="1"/>
  <c r="CW34" i="1"/>
  <c r="BI34" i="1"/>
  <c r="BQ34" i="1"/>
  <c r="EC32" i="1"/>
  <c r="CS32" i="1"/>
  <c r="CK32" i="1"/>
  <c r="BE32" i="1"/>
  <c r="BM32" i="1"/>
  <c r="CC32" i="1"/>
  <c r="CO32" i="1"/>
  <c r="CG32" i="1"/>
  <c r="CW32" i="1"/>
  <c r="BI32" i="1"/>
  <c r="BQ32" i="1"/>
  <c r="BY32" i="1"/>
  <c r="BM30" i="1"/>
  <c r="BE30" i="1"/>
  <c r="CK30" i="1"/>
  <c r="CS30" i="1"/>
  <c r="BI30" i="1"/>
  <c r="BY30" i="1"/>
  <c r="CC30" i="1"/>
  <c r="BU30" i="1"/>
  <c r="CG30" i="1"/>
  <c r="EC28" i="1"/>
  <c r="CS28" i="1"/>
  <c r="CK28" i="1"/>
  <c r="BE28" i="1"/>
  <c r="BM28" i="1"/>
  <c r="CC28" i="1"/>
  <c r="BI28" i="1"/>
  <c r="CO28" i="1"/>
  <c r="BU28" i="1"/>
  <c r="CG28" i="1"/>
  <c r="CW28" i="1"/>
  <c r="EC24" i="1"/>
  <c r="CO24" i="1"/>
  <c r="BI24" i="1"/>
  <c r="CG24" i="1"/>
  <c r="CW24" i="1"/>
  <c r="BQ24" i="1"/>
  <c r="BY24" i="1"/>
  <c r="BE24" i="1"/>
  <c r="BM24" i="1"/>
  <c r="CC24" i="1"/>
  <c r="BU24" i="1"/>
  <c r="CK24" i="1"/>
  <c r="EC20" i="1"/>
  <c r="CO20" i="1"/>
  <c r="BI20" i="1"/>
  <c r="BY20" i="1"/>
  <c r="CW20" i="1"/>
  <c r="CG20" i="1"/>
  <c r="BQ20" i="1"/>
  <c r="BM20" i="1"/>
  <c r="CC20" i="1"/>
  <c r="CK20" i="1"/>
  <c r="EC16" i="1"/>
  <c r="CO16" i="1"/>
  <c r="BI16" i="1"/>
  <c r="BY16" i="1"/>
  <c r="CW16" i="1"/>
  <c r="CG16" i="1"/>
  <c r="BQ16" i="1"/>
  <c r="CC16" i="1"/>
  <c r="BE16" i="1"/>
  <c r="BU16" i="1"/>
  <c r="BM16" i="1"/>
  <c r="CK16" i="1"/>
  <c r="CS16" i="1"/>
  <c r="EC12" i="1"/>
  <c r="BY12" i="1"/>
  <c r="CW12" i="1"/>
  <c r="CG12" i="1"/>
  <c r="BI12" i="1"/>
  <c r="CO12" i="1"/>
  <c r="BQ12" i="1"/>
  <c r="CS12" i="1"/>
  <c r="BM12" i="1"/>
  <c r="BU12" i="1"/>
  <c r="CK12" i="1"/>
  <c r="EC8" i="1"/>
  <c r="CW8" i="1"/>
  <c r="BQ8" i="1"/>
  <c r="CG8" i="1"/>
  <c r="CO8" i="1"/>
  <c r="BI8" i="1"/>
  <c r="BY8" i="1"/>
  <c r="CC8" i="1"/>
  <c r="BU8" i="1"/>
  <c r="CS8" i="1"/>
  <c r="CK8" i="1"/>
  <c r="EC4" i="1"/>
  <c r="CW4" i="1"/>
  <c r="BQ4" i="1"/>
  <c r="CG4" i="1"/>
  <c r="CO4" i="1"/>
  <c r="BI4" i="1"/>
  <c r="BY4" i="1"/>
  <c r="BM4" i="1"/>
  <c r="CS4" i="1"/>
  <c r="BE4" i="1"/>
  <c r="BU4" i="1"/>
  <c r="CC4" i="1"/>
  <c r="CW42" i="1"/>
  <c r="BU32" i="1"/>
  <c r="CS24" i="1"/>
  <c r="CS38" i="1"/>
  <c r="BU25" i="1"/>
  <c r="BU42" i="1"/>
  <c r="CK4" i="1"/>
  <c r="BM19" i="1"/>
  <c r="EC11" i="1"/>
  <c r="CO11" i="1"/>
  <c r="BI11" i="1"/>
  <c r="BQ11" i="1"/>
  <c r="CW11" i="1"/>
  <c r="BY11" i="1"/>
  <c r="CG11" i="1"/>
  <c r="EC7" i="1"/>
  <c r="CG7" i="1"/>
  <c r="CW7" i="1"/>
  <c r="BQ7" i="1"/>
  <c r="BY7" i="1"/>
  <c r="CO7" i="1"/>
  <c r="BI7" i="1"/>
  <c r="CG41" i="1"/>
  <c r="CS39" i="1"/>
  <c r="BI35" i="1"/>
  <c r="BM33" i="1"/>
  <c r="BE31" i="1"/>
  <c r="BY29" i="1"/>
  <c r="BU51" i="1"/>
  <c r="CO43" i="1"/>
  <c r="CK41" i="1"/>
  <c r="BU39" i="1"/>
  <c r="CG29" i="1"/>
  <c r="CW26" i="1"/>
  <c r="BU18" i="1"/>
  <c r="CO41" i="1"/>
  <c r="BQ31" i="1"/>
  <c r="BE18" i="1"/>
  <c r="BE51" i="1"/>
  <c r="CC13" i="1"/>
  <c r="CS9" i="1"/>
  <c r="BM7" i="1"/>
  <c r="CK11" i="1"/>
  <c r="BU5" i="1"/>
  <c r="BU11" i="1"/>
  <c r="BM13" i="1"/>
  <c r="BE7" i="1"/>
  <c r="EC17" i="1"/>
  <c r="BY17" i="1"/>
  <c r="CO17" i="1"/>
  <c r="BI17" i="1"/>
  <c r="CW17" i="1"/>
  <c r="CG17" i="1"/>
  <c r="BQ17" i="1"/>
  <c r="EC13" i="1"/>
  <c r="BY13" i="1"/>
  <c r="CO13" i="1"/>
  <c r="BI13" i="1"/>
  <c r="CW13" i="1"/>
  <c r="CG13" i="1"/>
  <c r="BQ13" i="1"/>
  <c r="EC9" i="1"/>
  <c r="CG9" i="1"/>
  <c r="CW9" i="1"/>
  <c r="BQ9" i="1"/>
  <c r="BY9" i="1"/>
  <c r="CO9" i="1"/>
  <c r="BI9" i="1"/>
  <c r="EC5" i="1"/>
  <c r="CG5" i="1"/>
  <c r="CO5" i="1"/>
  <c r="CW5" i="1"/>
  <c r="BQ5" i="1"/>
  <c r="BY5" i="1"/>
  <c r="BI5" i="1"/>
  <c r="BE17" i="1"/>
  <c r="CC11" i="1"/>
  <c r="CS5" i="1"/>
  <c r="BU7" i="1"/>
  <c r="CC7" i="1"/>
  <c r="CS17" i="1"/>
  <c r="EC51" i="1"/>
  <c r="CW51" i="1"/>
  <c r="BQ51" i="1"/>
  <c r="CO51" i="1"/>
  <c r="BI51" i="1"/>
  <c r="CG51" i="1"/>
  <c r="BY51" i="1"/>
  <c r="EC49" i="1"/>
  <c r="CW49" i="1"/>
  <c r="BQ49" i="1"/>
  <c r="CO49" i="1"/>
  <c r="BI49" i="1"/>
  <c r="CG49" i="1"/>
  <c r="BY49" i="1"/>
  <c r="EC47" i="1"/>
  <c r="CW47" i="1"/>
  <c r="BQ47" i="1"/>
  <c r="CO47" i="1"/>
  <c r="BI47" i="1"/>
  <c r="CG47" i="1"/>
  <c r="BY47" i="1"/>
  <c r="EC45" i="1"/>
  <c r="CW45" i="1"/>
  <c r="BQ45" i="1"/>
  <c r="CO45" i="1"/>
  <c r="BI45" i="1"/>
  <c r="CG45" i="1"/>
  <c r="BY45" i="1"/>
  <c r="EC43" i="1"/>
  <c r="CW43" i="1"/>
  <c r="BY43" i="1"/>
  <c r="BQ43" i="1"/>
  <c r="BI43" i="1"/>
  <c r="EC41" i="1"/>
  <c r="CW41" i="1"/>
  <c r="BY41" i="1"/>
  <c r="BQ41" i="1"/>
  <c r="EC39" i="1"/>
  <c r="BQ39" i="1"/>
  <c r="BY39" i="1"/>
  <c r="CW39" i="1"/>
  <c r="EC37" i="1"/>
  <c r="CC37" i="1"/>
  <c r="BU37" i="1"/>
  <c r="BE37" i="1"/>
  <c r="CK37" i="1"/>
  <c r="CS37" i="1"/>
  <c r="BM37" i="1"/>
  <c r="EC35" i="1"/>
  <c r="CC35" i="1"/>
  <c r="BU35" i="1"/>
  <c r="CK35" i="1"/>
  <c r="BE35" i="1"/>
  <c r="CS35" i="1"/>
  <c r="BM35" i="1"/>
  <c r="EC33" i="1"/>
  <c r="BU33" i="1"/>
  <c r="CC33" i="1"/>
  <c r="EC31" i="1"/>
  <c r="CC31" i="1"/>
  <c r="BU31" i="1"/>
  <c r="EC29" i="1"/>
  <c r="BU29" i="1"/>
  <c r="CC29" i="1"/>
  <c r="EC26" i="1"/>
  <c r="BM26" i="1"/>
  <c r="BE26" i="1"/>
  <c r="CK26" i="1"/>
  <c r="CS26" i="1"/>
  <c r="EC22" i="1"/>
  <c r="CO22" i="1"/>
  <c r="BI22" i="1"/>
  <c r="BY22" i="1"/>
  <c r="BQ22" i="1"/>
  <c r="CW22" i="1"/>
  <c r="CG22" i="1"/>
  <c r="EC18" i="1"/>
  <c r="CO18" i="1"/>
  <c r="BI18" i="1"/>
  <c r="BY18" i="1"/>
  <c r="BQ18" i="1"/>
  <c r="CW18" i="1"/>
  <c r="CG18" i="1"/>
  <c r="EC14" i="1"/>
  <c r="CO14" i="1"/>
  <c r="BI14" i="1"/>
  <c r="BY14" i="1"/>
  <c r="BQ14" i="1"/>
  <c r="CW14" i="1"/>
  <c r="CG14" i="1"/>
  <c r="EC10" i="1"/>
  <c r="BY10" i="1"/>
  <c r="CO10" i="1"/>
  <c r="BQ10" i="1"/>
  <c r="CW10" i="1"/>
  <c r="CG10" i="1"/>
  <c r="BI10" i="1"/>
  <c r="EC6" i="1"/>
  <c r="CW6" i="1"/>
  <c r="BQ6" i="1"/>
  <c r="CG6" i="1"/>
  <c r="CO6" i="1"/>
  <c r="BI6" i="1"/>
  <c r="BY6" i="1"/>
  <c r="CC51" i="1"/>
  <c r="CK43" i="1"/>
  <c r="CO35" i="1"/>
  <c r="BY33" i="1"/>
  <c r="CS31" i="1"/>
  <c r="CK29" i="1"/>
  <c r="CC26" i="1"/>
  <c r="BU49" i="1"/>
  <c r="CG39" i="1"/>
  <c r="CG37" i="1"/>
  <c r="BI31" i="1"/>
  <c r="BQ29" i="1"/>
  <c r="CG43" i="1"/>
  <c r="CW35" i="1"/>
  <c r="CW29" i="1"/>
  <c r="CK13" i="1"/>
  <c r="CO39" i="1"/>
  <c r="BY37" i="1"/>
  <c r="CK18" i="1"/>
  <c r="BU13" i="1"/>
  <c r="CK10" i="1"/>
  <c r="BM47" i="1"/>
  <c r="CS14" i="1"/>
  <c r="BE11" i="1"/>
  <c r="CS7" i="1"/>
  <c r="BM5" i="1"/>
  <c r="BM49" i="1"/>
  <c r="CS43" i="1"/>
  <c r="CC22" i="1"/>
  <c r="BM17" i="1"/>
  <c r="BU9" i="1"/>
  <c r="CK6" i="1"/>
  <c r="BM51" i="1"/>
  <c r="CS45" i="1"/>
  <c r="BM18" i="1"/>
  <c r="CC9" i="1"/>
  <c r="CS6" i="1"/>
  <c r="CS47" i="1"/>
  <c r="CS41" i="1"/>
  <c r="BE33" i="1"/>
  <c r="CS11" i="1"/>
  <c r="BE9" i="1"/>
  <c r="BU6" i="1"/>
  <c r="BE6" i="1"/>
  <c r="DE50" i="1"/>
  <c r="U46" i="1"/>
  <c r="AK46" i="1"/>
  <c r="AW46" i="1"/>
  <c r="DQ46" i="1"/>
  <c r="DQ37" i="1"/>
  <c r="AC34" i="1"/>
  <c r="AG34" i="1"/>
  <c r="AS34" i="1"/>
  <c r="DI32" i="1"/>
  <c r="DQ32" i="1"/>
  <c r="DI19" i="1"/>
  <c r="AC50" i="1"/>
  <c r="AG50" i="1"/>
  <c r="AS50" i="1"/>
  <c r="DA48" i="1"/>
  <c r="DY48" i="1"/>
  <c r="AG48" i="1"/>
  <c r="AS48" i="1"/>
  <c r="DQ48" i="1"/>
  <c r="DY46" i="1"/>
  <c r="DI46" i="1"/>
  <c r="DY41" i="1"/>
  <c r="DA41" i="1"/>
  <c r="DQ41" i="1"/>
  <c r="AO39" i="1"/>
  <c r="DI37" i="1"/>
  <c r="DY37" i="1"/>
  <c r="AK37" i="1"/>
  <c r="AW37" i="1"/>
  <c r="DU34" i="1"/>
  <c r="DI34" i="1"/>
  <c r="Y34" i="1"/>
  <c r="EC34" i="1"/>
  <c r="DY32" i="1"/>
  <c r="Y32" i="1"/>
  <c r="AO32" i="1"/>
  <c r="BA32" i="1"/>
  <c r="DE31" i="1"/>
  <c r="AG27" i="1"/>
  <c r="AS27" i="1"/>
  <c r="AC21" i="1"/>
  <c r="U7" i="1"/>
  <c r="DI51" i="1"/>
  <c r="DY51" i="1"/>
  <c r="U51" i="1"/>
  <c r="AC51" i="1"/>
  <c r="AO51" i="1"/>
  <c r="BA51" i="1"/>
  <c r="DE51" i="1"/>
  <c r="DQ51" i="1"/>
  <c r="Y51" i="1"/>
  <c r="AG51" i="1"/>
  <c r="AS51" i="1"/>
  <c r="DM51" i="1"/>
  <c r="AK51" i="1"/>
  <c r="AW51" i="1"/>
  <c r="DA51" i="1"/>
  <c r="DU51" i="1"/>
  <c r="U50" i="1"/>
  <c r="AK50" i="1"/>
  <c r="AW50" i="1"/>
  <c r="DI50" i="1"/>
  <c r="DQ50" i="1"/>
  <c r="DY50" i="1"/>
  <c r="Y50" i="1"/>
  <c r="AO50" i="1"/>
  <c r="BA50" i="1"/>
  <c r="DM50" i="1"/>
  <c r="DA50" i="1"/>
  <c r="DU50" i="1"/>
  <c r="DE49" i="1"/>
  <c r="U49" i="1"/>
  <c r="Y49" i="1"/>
  <c r="AG49" i="1"/>
  <c r="DI49" i="1"/>
  <c r="DQ49" i="1"/>
  <c r="DY49" i="1"/>
  <c r="AC49" i="1"/>
  <c r="AK49" i="1"/>
  <c r="AW49" i="1"/>
  <c r="DM49" i="1"/>
  <c r="AS49" i="1"/>
  <c r="AO49" i="1"/>
  <c r="BA49" i="1"/>
  <c r="DA49" i="1"/>
  <c r="DU49" i="1"/>
  <c r="AC48" i="1"/>
  <c r="DM48" i="1"/>
  <c r="Y48" i="1"/>
  <c r="AK48" i="1"/>
  <c r="AW48" i="1"/>
  <c r="DE48" i="1"/>
  <c r="U48" i="1"/>
  <c r="AO48" i="1"/>
  <c r="BA48" i="1"/>
  <c r="DI48" i="1"/>
  <c r="DU48" i="1"/>
  <c r="Y47" i="1"/>
  <c r="DA47" i="1"/>
  <c r="DQ47" i="1"/>
  <c r="DY47" i="1"/>
  <c r="BA47" i="1"/>
  <c r="DM47" i="1"/>
  <c r="AC47" i="1"/>
  <c r="AG47" i="1"/>
  <c r="AS47" i="1"/>
  <c r="DE47" i="1"/>
  <c r="AO47" i="1"/>
  <c r="U47" i="1"/>
  <c r="AK47" i="1"/>
  <c r="AW47" i="1"/>
  <c r="DI47" i="1"/>
  <c r="DU47" i="1"/>
  <c r="AC46" i="1"/>
  <c r="AO46" i="1"/>
  <c r="BA46" i="1"/>
  <c r="DE46" i="1"/>
  <c r="Y46" i="1"/>
  <c r="AG46" i="1"/>
  <c r="AS46" i="1"/>
  <c r="DM46" i="1"/>
  <c r="DA46" i="1"/>
  <c r="DU46" i="1"/>
  <c r="Y45" i="1"/>
  <c r="DI45" i="1"/>
  <c r="DY45" i="1"/>
  <c r="AC45" i="1"/>
  <c r="AK45" i="1"/>
  <c r="AW45" i="1"/>
  <c r="DE45" i="1"/>
  <c r="DM45" i="1"/>
  <c r="U45" i="1"/>
  <c r="AO45" i="1"/>
  <c r="BA45" i="1"/>
  <c r="DQ45" i="1"/>
  <c r="AG45" i="1"/>
  <c r="AS45" i="1"/>
  <c r="DA45" i="1"/>
  <c r="DU45" i="1"/>
  <c r="AC44" i="1"/>
  <c r="AK44" i="1"/>
  <c r="AW44" i="1"/>
  <c r="DE44" i="1"/>
  <c r="AO44" i="1"/>
  <c r="DI44" i="1"/>
  <c r="Y44" i="1"/>
  <c r="DM44" i="1"/>
  <c r="BA44" i="1"/>
  <c r="DQ44" i="1"/>
  <c r="DY44" i="1"/>
  <c r="U44" i="1"/>
  <c r="AG44" i="1"/>
  <c r="AS44" i="1"/>
  <c r="DA44" i="1"/>
  <c r="DU44" i="1"/>
  <c r="Y43" i="1"/>
  <c r="AK43" i="1"/>
  <c r="AW43" i="1"/>
  <c r="DE43" i="1"/>
  <c r="AC43" i="1"/>
  <c r="AO43" i="1"/>
  <c r="BA43" i="1"/>
  <c r="DI43" i="1"/>
  <c r="DQ43" i="1"/>
  <c r="DY43" i="1"/>
  <c r="U43" i="1"/>
  <c r="DM43" i="1"/>
  <c r="AG43" i="1"/>
  <c r="AS43" i="1"/>
  <c r="DA43" i="1"/>
  <c r="DU43" i="1"/>
  <c r="AC42" i="1"/>
  <c r="U42" i="1"/>
  <c r="AK42" i="1"/>
  <c r="AW42" i="1"/>
  <c r="DE42" i="1"/>
  <c r="DQ42" i="1"/>
  <c r="DY42" i="1"/>
  <c r="Y42" i="1"/>
  <c r="AO42" i="1"/>
  <c r="BA42" i="1"/>
  <c r="DI42" i="1"/>
  <c r="DM42" i="1"/>
  <c r="AG42" i="1"/>
  <c r="AS42" i="1"/>
  <c r="DA42" i="1"/>
  <c r="DU42" i="1"/>
  <c r="AO41" i="1"/>
  <c r="BA41" i="1"/>
  <c r="DM41" i="1"/>
  <c r="U41" i="1"/>
  <c r="Y41" i="1"/>
  <c r="AG41" i="1"/>
  <c r="AS41" i="1"/>
  <c r="DE41" i="1"/>
  <c r="AC41" i="1"/>
  <c r="AK41" i="1"/>
  <c r="AW41" i="1"/>
  <c r="DI41" i="1"/>
  <c r="DU41" i="1"/>
  <c r="AO40" i="1"/>
  <c r="BA40" i="1"/>
  <c r="DM40" i="1"/>
  <c r="U40" i="1"/>
  <c r="AC40" i="1"/>
  <c r="DA40" i="1"/>
  <c r="DQ40" i="1"/>
  <c r="DY40" i="1"/>
  <c r="AG40" i="1"/>
  <c r="AS40" i="1"/>
  <c r="DE40" i="1"/>
  <c r="Y40" i="1"/>
  <c r="AK40" i="1"/>
  <c r="AW40" i="1"/>
  <c r="DI40" i="1"/>
  <c r="DU40" i="1"/>
  <c r="BA39" i="1"/>
  <c r="DM39" i="1"/>
  <c r="DA39" i="1"/>
  <c r="DQ39" i="1"/>
  <c r="DY39" i="1"/>
  <c r="AC39" i="1"/>
  <c r="AG39" i="1"/>
  <c r="AS39" i="1"/>
  <c r="DE39" i="1"/>
  <c r="Y39" i="1"/>
  <c r="U39" i="1"/>
  <c r="AK39" i="1"/>
  <c r="AW39" i="1"/>
  <c r="DI39" i="1"/>
  <c r="DU39" i="1"/>
  <c r="AO38" i="1"/>
  <c r="BA38" i="1"/>
  <c r="DM38" i="1"/>
  <c r="Y38" i="1"/>
  <c r="AG38" i="1"/>
  <c r="AS38" i="1"/>
  <c r="DE38" i="1"/>
  <c r="AC38" i="1"/>
  <c r="U38" i="1"/>
  <c r="DA38" i="1"/>
  <c r="DQ38" i="1"/>
  <c r="DY38" i="1"/>
  <c r="AK38" i="1"/>
  <c r="AW38" i="1"/>
  <c r="DI38" i="1"/>
  <c r="DU38" i="1"/>
  <c r="AC37" i="1"/>
  <c r="AG37" i="1"/>
  <c r="AS37" i="1"/>
  <c r="DE37" i="1"/>
  <c r="U37" i="1"/>
  <c r="Y37" i="1"/>
  <c r="AO37" i="1"/>
  <c r="BA37" i="1"/>
  <c r="DM37" i="1"/>
  <c r="DA37" i="1"/>
  <c r="DU37" i="1"/>
  <c r="AG36" i="1"/>
  <c r="AS36" i="1"/>
  <c r="DE36" i="1"/>
  <c r="AC36" i="1"/>
  <c r="AW36" i="1"/>
  <c r="AO36" i="1"/>
  <c r="BA36" i="1"/>
  <c r="DM36" i="1"/>
  <c r="U36" i="1"/>
  <c r="AK36" i="1"/>
  <c r="DI36" i="1"/>
  <c r="DQ36" i="1"/>
  <c r="DY36" i="1"/>
  <c r="Y36" i="1"/>
  <c r="DA36" i="1"/>
  <c r="DU36" i="1"/>
  <c r="AG35" i="1"/>
  <c r="AS35" i="1"/>
  <c r="DE35" i="1"/>
  <c r="Y35" i="1"/>
  <c r="AK35" i="1"/>
  <c r="AW35" i="1"/>
  <c r="DI35" i="1"/>
  <c r="DQ35" i="1"/>
  <c r="DY35" i="1"/>
  <c r="AC35" i="1"/>
  <c r="AO35" i="1"/>
  <c r="BA35" i="1"/>
  <c r="DM35" i="1"/>
  <c r="U35" i="1"/>
  <c r="DA35" i="1"/>
  <c r="DU35" i="1"/>
  <c r="AK34" i="1"/>
  <c r="AW34" i="1"/>
  <c r="DM34" i="1"/>
  <c r="U34" i="1"/>
  <c r="AO34" i="1"/>
  <c r="BA34" i="1"/>
  <c r="DA34" i="1"/>
  <c r="DQ34" i="1"/>
  <c r="DY34" i="1"/>
  <c r="DE34" i="1"/>
  <c r="DM33" i="1"/>
  <c r="Y33" i="1"/>
  <c r="AW33" i="1"/>
  <c r="AO33" i="1"/>
  <c r="BA33" i="1"/>
  <c r="DA33" i="1"/>
  <c r="DQ33" i="1"/>
  <c r="DY33" i="1"/>
  <c r="U33" i="1"/>
  <c r="AC33" i="1"/>
  <c r="AK33" i="1"/>
  <c r="DE33" i="1"/>
  <c r="AG33" i="1"/>
  <c r="AS33" i="1"/>
  <c r="DI33" i="1"/>
  <c r="DU33" i="1"/>
  <c r="AK32" i="1"/>
  <c r="AW32" i="1"/>
  <c r="DE32" i="1"/>
  <c r="U32" i="1"/>
  <c r="AC32" i="1"/>
  <c r="DM32" i="1"/>
  <c r="AG32" i="1"/>
  <c r="AS32" i="1"/>
  <c r="DA32" i="1"/>
  <c r="DU32" i="1"/>
  <c r="Y31" i="1"/>
  <c r="AC31" i="1"/>
  <c r="AG31" i="1"/>
  <c r="AS31" i="1"/>
  <c r="DI31" i="1"/>
  <c r="DQ31" i="1"/>
  <c r="DY31" i="1"/>
  <c r="AK31" i="1"/>
  <c r="AW31" i="1"/>
  <c r="DM31" i="1"/>
  <c r="U31" i="1"/>
  <c r="AO31" i="1"/>
  <c r="BA31" i="1"/>
  <c r="DA31" i="1"/>
  <c r="DU31" i="1"/>
  <c r="AC25" i="1"/>
  <c r="DQ19" i="1"/>
  <c r="AG19" i="1"/>
  <c r="AS19" i="1"/>
  <c r="AO9" i="1"/>
  <c r="BA9" i="1"/>
  <c r="DI9" i="1"/>
  <c r="DQ9" i="1"/>
  <c r="DA7" i="1"/>
  <c r="AC6" i="1"/>
  <c r="DQ6" i="1"/>
  <c r="DE6" i="1"/>
  <c r="AC28" i="1"/>
  <c r="AK28" i="1"/>
  <c r="AW4" i="1"/>
  <c r="AW28" i="1"/>
  <c r="DE4" i="1"/>
  <c r="DI30" i="1"/>
  <c r="DY30" i="1"/>
  <c r="U11" i="1"/>
  <c r="U27" i="1"/>
  <c r="Y7" i="1"/>
  <c r="Y23" i="1"/>
  <c r="Y27" i="1"/>
  <c r="AC8" i="1"/>
  <c r="AC30" i="1"/>
  <c r="AO6" i="1"/>
  <c r="AO10" i="1"/>
  <c r="AG12" i="1"/>
  <c r="AK13" i="1"/>
  <c r="AK25" i="1"/>
  <c r="AO30" i="1"/>
  <c r="BA6" i="1"/>
  <c r="BA10" i="1"/>
  <c r="AW13" i="1"/>
  <c r="AW25" i="1"/>
  <c r="BA30" i="1"/>
  <c r="DM7" i="1"/>
  <c r="DI8" i="1"/>
  <c r="DE12" i="1"/>
  <c r="DE30" i="1"/>
  <c r="DY6" i="1"/>
  <c r="DY9" i="1"/>
  <c r="DY19" i="1"/>
  <c r="AK4" i="1"/>
  <c r="U30" i="1"/>
  <c r="U6" i="1"/>
  <c r="Y9" i="1"/>
  <c r="AC4" i="1"/>
  <c r="AK11" i="1"/>
  <c r="AO12" i="1"/>
  <c r="AG22" i="1"/>
  <c r="AK23" i="1"/>
  <c r="AG30" i="1"/>
  <c r="AW11" i="1"/>
  <c r="BA12" i="1"/>
  <c r="AS22" i="1"/>
  <c r="AW23" i="1"/>
  <c r="AS30" i="1"/>
  <c r="DM10" i="1"/>
  <c r="DM11" i="1"/>
  <c r="DM13" i="1"/>
  <c r="DM21" i="1"/>
  <c r="DM22" i="1"/>
  <c r="DM23" i="1"/>
  <c r="DM25" i="1"/>
  <c r="DY8" i="1"/>
  <c r="DY11" i="1"/>
  <c r="DY27" i="1"/>
  <c r="Y28" i="1"/>
  <c r="DQ30" i="1"/>
  <c r="U12" i="1"/>
  <c r="Y30" i="1"/>
  <c r="AC11" i="1"/>
  <c r="AO7" i="1"/>
  <c r="AO11" i="1"/>
  <c r="AK26" i="1"/>
  <c r="AK30" i="1"/>
  <c r="BA7" i="1"/>
  <c r="BA11" i="1"/>
  <c r="AW30" i="1"/>
  <c r="DA11" i="1"/>
  <c r="DA27" i="1"/>
  <c r="DA30" i="1"/>
  <c r="DQ8" i="1"/>
  <c r="DQ11" i="1"/>
  <c r="DQ27" i="1"/>
  <c r="DU30" i="1"/>
  <c r="EC30" i="1"/>
  <c r="DM30" i="1"/>
  <c r="AK29" i="1"/>
  <c r="AW29" i="1"/>
  <c r="DE29" i="1"/>
  <c r="AO29" i="1"/>
  <c r="BA29" i="1"/>
  <c r="DI29" i="1"/>
  <c r="DQ29" i="1"/>
  <c r="DY29" i="1"/>
  <c r="U29" i="1"/>
  <c r="Y29" i="1"/>
  <c r="AC29" i="1"/>
  <c r="DM29" i="1"/>
  <c r="AG29" i="1"/>
  <c r="AS29" i="1"/>
  <c r="DA29" i="1"/>
  <c r="DU29" i="1"/>
  <c r="DE28" i="1"/>
  <c r="U28" i="1"/>
  <c r="AO28" i="1"/>
  <c r="BA28" i="1"/>
  <c r="DI28" i="1"/>
  <c r="DQ28" i="1"/>
  <c r="DY28" i="1"/>
  <c r="DM28" i="1"/>
  <c r="AG28" i="1"/>
  <c r="AS28" i="1"/>
  <c r="DA28" i="1"/>
  <c r="DU28" i="1"/>
  <c r="AC27" i="1"/>
  <c r="AO27" i="1"/>
  <c r="BA27" i="1"/>
  <c r="DM27" i="1"/>
  <c r="DE27" i="1"/>
  <c r="AK27" i="1"/>
  <c r="AW27" i="1"/>
  <c r="DI27" i="1"/>
  <c r="DU27" i="1"/>
  <c r="AO26" i="1"/>
  <c r="BA26" i="1"/>
  <c r="DM26" i="1"/>
  <c r="U26" i="1"/>
  <c r="DA26" i="1"/>
  <c r="DQ26" i="1"/>
  <c r="DY26" i="1"/>
  <c r="Y26" i="1"/>
  <c r="AC26" i="1"/>
  <c r="AG26" i="1"/>
  <c r="AS26" i="1"/>
  <c r="DE26" i="1"/>
  <c r="AW26" i="1"/>
  <c r="DI26" i="1"/>
  <c r="DU26" i="1"/>
  <c r="Y25" i="1"/>
  <c r="DA25" i="1"/>
  <c r="DQ25" i="1"/>
  <c r="DY25" i="1"/>
  <c r="DE25" i="1"/>
  <c r="U25" i="1"/>
  <c r="AO25" i="1"/>
  <c r="BA25" i="1"/>
  <c r="AG25" i="1"/>
  <c r="AS25" i="1"/>
  <c r="DI25" i="1"/>
  <c r="DU25" i="1"/>
  <c r="AK24" i="1"/>
  <c r="AW24" i="1"/>
  <c r="DM24" i="1"/>
  <c r="AO24" i="1"/>
  <c r="BA24" i="1"/>
  <c r="DA24" i="1"/>
  <c r="Y24" i="1"/>
  <c r="AC24" i="1"/>
  <c r="DE24" i="1"/>
  <c r="DQ24" i="1"/>
  <c r="DY24" i="1"/>
  <c r="U24" i="1"/>
  <c r="AG24" i="1"/>
  <c r="AS24" i="1"/>
  <c r="DI24" i="1"/>
  <c r="DU24" i="1"/>
  <c r="AO23" i="1"/>
  <c r="BA23" i="1"/>
  <c r="DA23" i="1"/>
  <c r="DQ23" i="1"/>
  <c r="DY23" i="1"/>
  <c r="U23" i="1"/>
  <c r="DE23" i="1"/>
  <c r="AC23" i="1"/>
  <c r="AG23" i="1"/>
  <c r="AS23" i="1"/>
  <c r="DI23" i="1"/>
  <c r="DU23" i="1"/>
  <c r="U22" i="1"/>
  <c r="AK22" i="1"/>
  <c r="AW22" i="1"/>
  <c r="DA22" i="1"/>
  <c r="DQ22" i="1"/>
  <c r="DY22" i="1"/>
  <c r="Y22" i="1"/>
  <c r="AC22" i="1"/>
  <c r="AO22" i="1"/>
  <c r="BA22" i="1"/>
  <c r="DE22" i="1"/>
  <c r="DI22" i="1"/>
  <c r="DU22" i="1"/>
  <c r="U21" i="1"/>
  <c r="Y21" i="1"/>
  <c r="AG21" i="1"/>
  <c r="AS21" i="1"/>
  <c r="DA21" i="1"/>
  <c r="DQ21" i="1"/>
  <c r="DY21" i="1"/>
  <c r="AK21" i="1"/>
  <c r="AW21" i="1"/>
  <c r="DE21" i="1"/>
  <c r="AO21" i="1"/>
  <c r="BA21" i="1"/>
  <c r="DI21" i="1"/>
  <c r="DU21" i="1"/>
  <c r="DM20" i="1"/>
  <c r="AG20" i="1"/>
  <c r="AS20" i="1"/>
  <c r="DA20" i="1"/>
  <c r="DQ20" i="1"/>
  <c r="DY20" i="1"/>
  <c r="Y20" i="1"/>
  <c r="AC20" i="1"/>
  <c r="AK20" i="1"/>
  <c r="AW20" i="1"/>
  <c r="DE20" i="1"/>
  <c r="U20" i="1"/>
  <c r="AO20" i="1"/>
  <c r="BA20" i="1"/>
  <c r="DI20" i="1"/>
  <c r="DU20" i="1"/>
  <c r="Y19" i="1"/>
  <c r="DE19" i="1"/>
  <c r="U19" i="1"/>
  <c r="AK19" i="1"/>
  <c r="AW19" i="1"/>
  <c r="DM19" i="1"/>
  <c r="AC19" i="1"/>
  <c r="AO19" i="1"/>
  <c r="BA19" i="1"/>
  <c r="DA19" i="1"/>
  <c r="DU19" i="1"/>
  <c r="U18" i="1"/>
  <c r="DE18" i="1"/>
  <c r="Y18" i="1"/>
  <c r="AC18" i="1"/>
  <c r="AG18" i="1"/>
  <c r="AS18" i="1"/>
  <c r="DI18" i="1"/>
  <c r="DQ18" i="1"/>
  <c r="DY18" i="1"/>
  <c r="AK18" i="1"/>
  <c r="AW18" i="1"/>
  <c r="DM18" i="1"/>
  <c r="AO18" i="1"/>
  <c r="BA18" i="1"/>
  <c r="DA18" i="1"/>
  <c r="DU18" i="1"/>
  <c r="DE17" i="1"/>
  <c r="AG17" i="1"/>
  <c r="AS17" i="1"/>
  <c r="DI17" i="1"/>
  <c r="DQ17" i="1"/>
  <c r="DY17" i="1"/>
  <c r="AC17" i="1"/>
  <c r="AK17" i="1"/>
  <c r="AW17" i="1"/>
  <c r="DM17" i="1"/>
  <c r="U17" i="1"/>
  <c r="Y17" i="1"/>
  <c r="AO17" i="1"/>
  <c r="BA17" i="1"/>
  <c r="DA17" i="1"/>
  <c r="DU17" i="1"/>
  <c r="AO16" i="1"/>
  <c r="Y16" i="1"/>
  <c r="AC16" i="1"/>
  <c r="DE16" i="1"/>
  <c r="U16" i="1"/>
  <c r="AG16" i="1"/>
  <c r="AS16" i="1"/>
  <c r="DI16" i="1"/>
  <c r="DQ16" i="1"/>
  <c r="DY16" i="1"/>
  <c r="AK16" i="1"/>
  <c r="AW16" i="1"/>
  <c r="DM16" i="1"/>
  <c r="BA16" i="1"/>
  <c r="DA16" i="1"/>
  <c r="DU16" i="1"/>
  <c r="U15" i="1"/>
  <c r="DE15" i="1"/>
  <c r="AC15" i="1"/>
  <c r="AG15" i="1"/>
  <c r="AS15" i="1"/>
  <c r="DI15" i="1"/>
  <c r="DQ15" i="1"/>
  <c r="DY15" i="1"/>
  <c r="Y15" i="1"/>
  <c r="AK15" i="1"/>
  <c r="AW15" i="1"/>
  <c r="DM15" i="1"/>
  <c r="AO15" i="1"/>
  <c r="BA15" i="1"/>
  <c r="DA15" i="1"/>
  <c r="DU15" i="1"/>
  <c r="U14" i="1"/>
  <c r="DE14" i="1"/>
  <c r="AG14" i="1"/>
  <c r="AS14" i="1"/>
  <c r="DI14" i="1"/>
  <c r="DQ14" i="1"/>
  <c r="DY14" i="1"/>
  <c r="AK14" i="1"/>
  <c r="AW14" i="1"/>
  <c r="DM14" i="1"/>
  <c r="Y14" i="1"/>
  <c r="AC14" i="1"/>
  <c r="AO14" i="1"/>
  <c r="BA14" i="1"/>
  <c r="DA14" i="1"/>
  <c r="DU14" i="1"/>
  <c r="U13" i="1"/>
  <c r="AC13" i="1"/>
  <c r="DE13" i="1"/>
  <c r="Y13" i="1"/>
  <c r="AG13" i="1"/>
  <c r="AS13" i="1"/>
  <c r="DI13" i="1"/>
  <c r="DQ13" i="1"/>
  <c r="DY13" i="1"/>
  <c r="AO13" i="1"/>
  <c r="BA13" i="1"/>
  <c r="DA13" i="1"/>
  <c r="DU13" i="1"/>
  <c r="DI12" i="1"/>
  <c r="DQ12" i="1"/>
  <c r="DY12" i="1"/>
  <c r="AS12" i="1"/>
  <c r="DM12" i="1"/>
  <c r="Y12" i="1"/>
  <c r="AC12" i="1"/>
  <c r="AK12" i="1"/>
  <c r="AW12" i="1"/>
  <c r="DA12" i="1"/>
  <c r="DU12" i="1"/>
  <c r="Y11" i="1"/>
  <c r="DE11" i="1"/>
  <c r="AG11" i="1"/>
  <c r="AS11" i="1"/>
  <c r="DI11" i="1"/>
  <c r="DU11" i="1"/>
  <c r="DA10" i="1"/>
  <c r="DQ10" i="1"/>
  <c r="DY10" i="1"/>
  <c r="U10" i="1"/>
  <c r="Y10" i="1"/>
  <c r="AC10" i="1"/>
  <c r="AG10" i="1"/>
  <c r="AS10" i="1"/>
  <c r="DE10" i="1"/>
  <c r="AK10" i="1"/>
  <c r="AW10" i="1"/>
  <c r="DI10" i="1"/>
  <c r="DU10" i="1"/>
  <c r="AC9" i="1"/>
  <c r="AK9" i="1"/>
  <c r="AW9" i="1"/>
  <c r="U9" i="1"/>
  <c r="DA9" i="1"/>
  <c r="DM9" i="1"/>
  <c r="AG9" i="1"/>
  <c r="AS9" i="1"/>
  <c r="DE9" i="1"/>
  <c r="DU9" i="1"/>
  <c r="U8" i="1"/>
  <c r="AO8" i="1"/>
  <c r="BA8" i="1"/>
  <c r="Y8" i="1"/>
  <c r="AG8" i="1"/>
  <c r="AS8" i="1"/>
  <c r="DA8" i="1"/>
  <c r="DM8" i="1"/>
  <c r="AK8" i="1"/>
  <c r="AW8" i="1"/>
  <c r="DE8" i="1"/>
  <c r="DU8" i="1"/>
  <c r="DE7" i="1"/>
  <c r="DY7" i="1"/>
  <c r="AC7" i="1"/>
  <c r="AG7" i="1"/>
  <c r="AS7" i="1"/>
  <c r="DQ7" i="1"/>
  <c r="AK7" i="1"/>
  <c r="AW7" i="1"/>
  <c r="DI7" i="1"/>
  <c r="DU7" i="1"/>
  <c r="AK6" i="1"/>
  <c r="AW6" i="1"/>
  <c r="DA6" i="1"/>
  <c r="DM6" i="1"/>
  <c r="Y6" i="1"/>
  <c r="AG6" i="1"/>
  <c r="AS6" i="1"/>
  <c r="DI6" i="1"/>
  <c r="DU6" i="1"/>
  <c r="AC5" i="1"/>
  <c r="AG5" i="1"/>
  <c r="AS5" i="1"/>
  <c r="DI5" i="1"/>
  <c r="DQ5" i="1"/>
  <c r="DY5" i="1"/>
  <c r="U5" i="1"/>
  <c r="AK5" i="1"/>
  <c r="AW5" i="1"/>
  <c r="DA5" i="1"/>
  <c r="DM5" i="1"/>
  <c r="Y5" i="1"/>
  <c r="AO5" i="1"/>
  <c r="BA5" i="1"/>
  <c r="DE5" i="1"/>
  <c r="DU5" i="1"/>
  <c r="U4" i="1"/>
  <c r="AO4" i="1"/>
  <c r="BA4" i="1"/>
  <c r="DQ4" i="1"/>
  <c r="DY4" i="1"/>
  <c r="DI4" i="1"/>
  <c r="Y4" i="1"/>
  <c r="AG4" i="1"/>
  <c r="AS4" i="1"/>
  <c r="DA4" i="1"/>
  <c r="DM4" i="1"/>
  <c r="DU4" i="1"/>
  <c r="I19" i="4"/>
  <c r="I18" i="4"/>
  <c r="GL19" i="4" l="1"/>
  <c r="LV19" i="4"/>
  <c r="MP19" i="4"/>
  <c r="MF19" i="4"/>
  <c r="LL19" i="4"/>
  <c r="MZ19" i="4"/>
  <c r="BV20" i="4"/>
  <c r="MF20" i="4"/>
  <c r="MP20" i="4"/>
  <c r="LV20" i="4"/>
  <c r="MZ20" i="4"/>
  <c r="LL20" i="4"/>
  <c r="KH20" i="4"/>
  <c r="GL18" i="4"/>
  <c r="MF18" i="4"/>
  <c r="LL18" i="4"/>
  <c r="LV18" i="4"/>
  <c r="MP18" i="4"/>
  <c r="MZ18" i="4"/>
  <c r="LB20" i="4"/>
  <c r="GB19" i="4"/>
  <c r="CP20" i="4"/>
  <c r="JN18" i="4"/>
  <c r="GB18" i="4"/>
  <c r="IT20" i="4"/>
  <c r="KH19" i="4"/>
  <c r="JN19" i="4"/>
  <c r="BL18" i="4"/>
  <c r="JD18" i="4"/>
  <c r="JX18" i="4"/>
  <c r="JX20" i="4"/>
  <c r="JN20" i="4"/>
  <c r="KR19" i="4"/>
  <c r="JD19" i="4"/>
  <c r="IT19" i="4"/>
  <c r="BB18" i="4"/>
  <c r="IT18" i="4"/>
  <c r="KH18" i="4"/>
  <c r="CZ20" i="4"/>
  <c r="KR18" i="4"/>
  <c r="LB18" i="4"/>
  <c r="JD20" i="4"/>
  <c r="GB20" i="4"/>
  <c r="KR20" i="4"/>
  <c r="LB19" i="4"/>
  <c r="JX19" i="4"/>
  <c r="CP18" i="4"/>
  <c r="FH20" i="4"/>
  <c r="GV20" i="4"/>
  <c r="EX18" i="4"/>
  <c r="CZ18" i="4"/>
  <c r="BB20" i="4"/>
  <c r="AH20" i="4"/>
  <c r="ED19" i="4"/>
  <c r="DJ19" i="4"/>
  <c r="BV19" i="4"/>
  <c r="IJ18" i="4"/>
  <c r="FH18" i="4"/>
  <c r="DT18" i="4"/>
  <c r="CF18" i="4"/>
  <c r="FR18" i="4"/>
  <c r="BV18" i="4"/>
  <c r="AR19" i="4"/>
  <c r="IJ19" i="4"/>
  <c r="GV19" i="4"/>
  <c r="HP19" i="4"/>
  <c r="EX19" i="4"/>
  <c r="AR20" i="4"/>
  <c r="HF20" i="4"/>
  <c r="DJ20" i="4"/>
  <c r="X20" i="4"/>
  <c r="BL20" i="4"/>
  <c r="EX20" i="4"/>
  <c r="FR19" i="4"/>
  <c r="FH19" i="4"/>
  <c r="GV18" i="4"/>
  <c r="X18" i="4"/>
  <c r="HZ18" i="4"/>
  <c r="ED18" i="4"/>
  <c r="AH18" i="4"/>
  <c r="HZ19" i="4"/>
  <c r="EN19" i="4"/>
  <c r="BL19" i="4"/>
  <c r="X19" i="4"/>
  <c r="HF19" i="4"/>
  <c r="AH19" i="4"/>
  <c r="DT20" i="4"/>
  <c r="HZ20" i="4"/>
  <c r="CF20" i="4"/>
  <c r="IJ20" i="4"/>
  <c r="GL20" i="4"/>
  <c r="CP19" i="4"/>
  <c r="AR18" i="4"/>
  <c r="HP18" i="4"/>
  <c r="EN18" i="4"/>
  <c r="HF18" i="4"/>
  <c r="DJ18" i="4"/>
  <c r="BB19" i="4"/>
  <c r="CF19" i="4"/>
  <c r="CZ19" i="4"/>
  <c r="DT19" i="4"/>
  <c r="HP20" i="4"/>
  <c r="EN20" i="4"/>
  <c r="FR20" i="4"/>
  <c r="ED20" i="4"/>
  <c r="C25" i="4"/>
  <c r="F24" i="4"/>
  <c r="C29" i="4" s="1"/>
  <c r="F25" i="4"/>
  <c r="F29" i="4" s="1"/>
  <c r="FU52" i="1"/>
  <c r="FU2" i="1"/>
  <c r="J43" i="1" s="1"/>
  <c r="FY52" i="1"/>
  <c r="FY2" i="1"/>
  <c r="J44" i="1" s="1"/>
  <c r="FE52" i="1"/>
  <c r="FE2" i="1"/>
  <c r="J39" i="1" s="1"/>
  <c r="EK2" i="1"/>
  <c r="J34" i="1" s="1"/>
  <c r="EK52" i="1"/>
  <c r="EG2" i="1"/>
  <c r="J33" i="1" s="1"/>
  <c r="EG52" i="1"/>
  <c r="EW52" i="1"/>
  <c r="EW2" i="1"/>
  <c r="J37" i="1" s="1"/>
  <c r="FQ52" i="1"/>
  <c r="FQ2" i="1"/>
  <c r="J42" i="1" s="1"/>
  <c r="ES2" i="1"/>
  <c r="J36" i="1" s="1"/>
  <c r="ES52" i="1"/>
  <c r="FI2" i="1"/>
  <c r="J40" i="1" s="1"/>
  <c r="FI52" i="1"/>
  <c r="EO2" i="1"/>
  <c r="J35" i="1" s="1"/>
  <c r="EO52" i="1"/>
  <c r="FA2" i="1"/>
  <c r="J38" i="1" s="1"/>
  <c r="FA52" i="1"/>
  <c r="FM2" i="1"/>
  <c r="J41" i="1" s="1"/>
  <c r="FM52" i="1"/>
  <c r="CS2" i="1"/>
  <c r="J23" i="1" s="1"/>
  <c r="CS52" i="1"/>
  <c r="CK2" i="1"/>
  <c r="J21" i="1" s="1"/>
  <c r="CK52" i="1"/>
  <c r="BU2" i="1"/>
  <c r="J17" i="1" s="1"/>
  <c r="BU52" i="1"/>
  <c r="BY2" i="1"/>
  <c r="J18" i="1" s="1"/>
  <c r="BY52" i="1"/>
  <c r="BQ52" i="1"/>
  <c r="BQ2" i="1"/>
  <c r="J16" i="1" s="1"/>
  <c r="BE52" i="1"/>
  <c r="BE2" i="1"/>
  <c r="J13" i="1" s="1"/>
  <c r="BI2" i="1"/>
  <c r="J14" i="1" s="1"/>
  <c r="BI52" i="1"/>
  <c r="CW52" i="1"/>
  <c r="CW2" i="1"/>
  <c r="J24" i="1" s="1"/>
  <c r="CO52" i="1"/>
  <c r="CO2" i="1"/>
  <c r="J22" i="1" s="1"/>
  <c r="EC52" i="1"/>
  <c r="CC52" i="1"/>
  <c r="CC2" i="1"/>
  <c r="J19" i="1" s="1"/>
  <c r="BM52" i="1"/>
  <c r="BM2" i="1"/>
  <c r="J15" i="1" s="1"/>
  <c r="CG52" i="1"/>
  <c r="CG2" i="1"/>
  <c r="J20" i="1" s="1"/>
  <c r="EC2" i="1"/>
  <c r="J32" i="1" s="1"/>
  <c r="AO2" i="1"/>
  <c r="J9" i="1" s="1"/>
  <c r="AC52" i="1"/>
  <c r="BA2" i="1"/>
  <c r="J12" i="1" s="1"/>
  <c r="AK52" i="1"/>
  <c r="AC2" i="1"/>
  <c r="J6" i="1" s="1"/>
  <c r="AK2" i="1"/>
  <c r="J8" i="1" s="1"/>
  <c r="DQ2" i="1"/>
  <c r="J29" i="1" s="1"/>
  <c r="DU2" i="1"/>
  <c r="J30" i="1" s="1"/>
  <c r="DY2" i="1"/>
  <c r="J31" i="1" s="1"/>
  <c r="BA52" i="1"/>
  <c r="DM52" i="1"/>
  <c r="AO52" i="1"/>
  <c r="DA52" i="1"/>
  <c r="DA2" i="1"/>
  <c r="J25" i="1" s="1"/>
  <c r="DI52" i="1"/>
  <c r="DY52" i="1"/>
  <c r="DQ52" i="1"/>
  <c r="Y52" i="1"/>
  <c r="DE52" i="1"/>
  <c r="AW2" i="1"/>
  <c r="J11" i="1" s="1"/>
  <c r="AG2" i="1"/>
  <c r="J7" i="1" s="1"/>
  <c r="AG52" i="1"/>
  <c r="AW52" i="1"/>
  <c r="DE2" i="1"/>
  <c r="J26" i="1" s="1"/>
  <c r="AS2" i="1"/>
  <c r="J10" i="1" s="1"/>
  <c r="DM2" i="1"/>
  <c r="J28" i="1" s="1"/>
  <c r="Y2" i="1"/>
  <c r="J5" i="1" s="1"/>
  <c r="AS52" i="1"/>
  <c r="DU52" i="1"/>
  <c r="DI2" i="1"/>
  <c r="J27" i="1" s="1"/>
  <c r="U2" i="1"/>
  <c r="J4" i="1" s="1"/>
  <c r="U52" i="1"/>
  <c r="I24" i="4"/>
  <c r="I29" i="4" l="1"/>
  <c r="LV29" i="4" s="1"/>
  <c r="I25" i="4"/>
  <c r="F33" i="4" s="1"/>
  <c r="LL25" i="4"/>
  <c r="MF24" i="4"/>
  <c r="MP24" i="4"/>
  <c r="LV24" i="4"/>
  <c r="LL24" i="4"/>
  <c r="MZ24" i="4"/>
  <c r="JD29" i="4"/>
  <c r="GB25" i="4"/>
  <c r="JD25" i="4"/>
  <c r="KH24" i="4"/>
  <c r="JD24" i="4"/>
  <c r="IT24" i="4"/>
  <c r="LB24" i="4"/>
  <c r="KR24" i="4"/>
  <c r="GB24" i="4"/>
  <c r="JX24" i="4"/>
  <c r="JN24" i="4"/>
  <c r="IJ29" i="4"/>
  <c r="CZ29" i="4"/>
  <c r="X24" i="4"/>
  <c r="DJ24" i="4"/>
  <c r="GL24" i="4"/>
  <c r="BV24" i="4"/>
  <c r="HF24" i="4"/>
  <c r="CP24" i="4"/>
  <c r="DT24" i="4"/>
  <c r="CZ24" i="4"/>
  <c r="IJ24" i="4"/>
  <c r="AR24" i="4"/>
  <c r="EX24" i="4"/>
  <c r="FR24" i="4"/>
  <c r="BB24" i="4"/>
  <c r="HZ24" i="4"/>
  <c r="EN24" i="4"/>
  <c r="BL24" i="4"/>
  <c r="GV24" i="4"/>
  <c r="AH24" i="4"/>
  <c r="ED24" i="4"/>
  <c r="CF24" i="4"/>
  <c r="FH24" i="4"/>
  <c r="HP24" i="4"/>
  <c r="DJ25" i="4"/>
  <c r="IJ25" i="4"/>
  <c r="CF25" i="4"/>
  <c r="HZ25" i="4"/>
  <c r="HF25" i="4"/>
  <c r="BL25" i="4"/>
  <c r="BB25" i="4"/>
  <c r="ED25" i="4"/>
  <c r="AH25" i="4"/>
  <c r="C33" i="4"/>
  <c r="DT29" i="4" l="1"/>
  <c r="CF29" i="4"/>
  <c r="FR29" i="4"/>
  <c r="GB29" i="4"/>
  <c r="DT25" i="4"/>
  <c r="GL25" i="4"/>
  <c r="LB25" i="4"/>
  <c r="MZ25" i="4"/>
  <c r="X25" i="4"/>
  <c r="CZ25" i="4"/>
  <c r="FR25" i="4"/>
  <c r="IT25" i="4"/>
  <c r="JX29" i="4"/>
  <c r="EX29" i="4"/>
  <c r="HP29" i="4"/>
  <c r="BB29" i="4"/>
  <c r="EN29" i="4"/>
  <c r="CP29" i="4"/>
  <c r="BL29" i="4"/>
  <c r="LB29" i="4"/>
  <c r="IT29" i="4"/>
  <c r="MP29" i="4"/>
  <c r="AH29" i="4"/>
  <c r="DJ29" i="4"/>
  <c r="GL29" i="4"/>
  <c r="FH29" i="4"/>
  <c r="BV29" i="4"/>
  <c r="KR29" i="4"/>
  <c r="HZ29" i="4"/>
  <c r="AR29" i="4"/>
  <c r="HF29" i="4"/>
  <c r="X29" i="4"/>
  <c r="ED29" i="4"/>
  <c r="GV29" i="4"/>
  <c r="JN29" i="4"/>
  <c r="KH29" i="4"/>
  <c r="MF29" i="4"/>
  <c r="GV25" i="4"/>
  <c r="CP25" i="4"/>
  <c r="FH25" i="4"/>
  <c r="JX25" i="4"/>
  <c r="KH25" i="4"/>
  <c r="MF25" i="4"/>
  <c r="I33" i="4"/>
  <c r="MZ33" i="4" s="1"/>
  <c r="AR25" i="4"/>
  <c r="EN25" i="4"/>
  <c r="BV25" i="4"/>
  <c r="HP25" i="4"/>
  <c r="EX25" i="4"/>
  <c r="KR25" i="4"/>
  <c r="JN25" i="4"/>
  <c r="MP25" i="4"/>
  <c r="LV25" i="4"/>
  <c r="LL29" i="4"/>
  <c r="MZ29" i="4"/>
  <c r="AH33" i="4"/>
  <c r="LL33" i="4" l="1"/>
  <c r="FR33" i="4"/>
  <c r="FR14" i="4" s="1"/>
  <c r="J58" i="4" s="1"/>
  <c r="GL33" i="4"/>
  <c r="GL14" i="4" s="1"/>
  <c r="J60" i="4" s="1"/>
  <c r="EX33" i="4"/>
  <c r="AR33" i="4"/>
  <c r="AR14" i="4" s="1"/>
  <c r="J45" i="4" s="1"/>
  <c r="BV33" i="4"/>
  <c r="BV14" i="4" s="1"/>
  <c r="J48" i="4" s="1"/>
  <c r="MP33" i="4"/>
  <c r="MP14" i="4" s="1"/>
  <c r="AH14" i="4"/>
  <c r="J44" i="4" s="1"/>
  <c r="EX14" i="4"/>
  <c r="J56" i="4" s="1"/>
  <c r="FH33" i="4"/>
  <c r="FH14" i="4" s="1"/>
  <c r="J57" i="4" s="1"/>
  <c r="HZ33" i="4"/>
  <c r="HZ14" i="4" s="1"/>
  <c r="J64" i="4" s="1"/>
  <c r="LB33" i="4"/>
  <c r="LB14" i="4" s="1"/>
  <c r="MZ14" i="4"/>
  <c r="IJ33" i="4"/>
  <c r="IJ14" i="4" s="1"/>
  <c r="J65" i="4" s="1"/>
  <c r="BB33" i="4"/>
  <c r="BB14" i="4" s="1"/>
  <c r="J46" i="4" s="1"/>
  <c r="X33" i="4"/>
  <c r="X14" i="4" s="1"/>
  <c r="J43" i="4" s="1"/>
  <c r="KR33" i="4"/>
  <c r="KR14" i="4" s="1"/>
  <c r="LL14" i="4"/>
  <c r="JN33" i="4"/>
  <c r="JN14" i="4" s="1"/>
  <c r="JX33" i="4"/>
  <c r="JX14" i="4" s="1"/>
  <c r="MF33" i="4"/>
  <c r="MF14" i="4" s="1"/>
  <c r="EN33" i="4"/>
  <c r="EN14" i="4" s="1"/>
  <c r="J55" i="4" s="1"/>
  <c r="BL33" i="4"/>
  <c r="BL14" i="4" s="1"/>
  <c r="J47" i="4" s="1"/>
  <c r="CF33" i="4"/>
  <c r="CF14" i="4" s="1"/>
  <c r="J49" i="4" s="1"/>
  <c r="DT33" i="4"/>
  <c r="DT14" i="4" s="1"/>
  <c r="J53" i="4" s="1"/>
  <c r="ED33" i="4"/>
  <c r="ED14" i="4" s="1"/>
  <c r="J54" i="4" s="1"/>
  <c r="HP33" i="4"/>
  <c r="HP14" i="4" s="1"/>
  <c r="J63" i="4" s="1"/>
  <c r="JD33" i="4"/>
  <c r="JD14" i="4" s="1"/>
  <c r="J67" i="4" s="1"/>
  <c r="GB33" i="4"/>
  <c r="GB14" i="4" s="1"/>
  <c r="J59" i="4" s="1"/>
  <c r="LV33" i="4"/>
  <c r="LV14" i="4" s="1"/>
  <c r="CZ33" i="4"/>
  <c r="CZ14" i="4" s="1"/>
  <c r="J51" i="4" s="1"/>
  <c r="DJ33" i="4"/>
  <c r="DJ14" i="4" s="1"/>
  <c r="J52" i="4" s="1"/>
  <c r="HF33" i="4"/>
  <c r="HF14" i="4" s="1"/>
  <c r="J62" i="4" s="1"/>
  <c r="GV33" i="4"/>
  <c r="GV14" i="4" s="1"/>
  <c r="J61" i="4" s="1"/>
  <c r="CP33" i="4"/>
  <c r="CP14" i="4" s="1"/>
  <c r="J50" i="4" s="1"/>
  <c r="KH33" i="4"/>
  <c r="KH14" i="4" s="1"/>
  <c r="IT33" i="4"/>
  <c r="IT14" i="4" s="1"/>
  <c r="J66" i="4" s="1"/>
</calcChain>
</file>

<file path=xl/sharedStrings.xml><?xml version="1.0" encoding="utf-8"?>
<sst xmlns="http://schemas.openxmlformats.org/spreadsheetml/2006/main" count="1557" uniqueCount="251">
  <si>
    <t>México</t>
  </si>
  <si>
    <t>Uruguai</t>
  </si>
  <si>
    <t>França</t>
  </si>
  <si>
    <t>Argentina</t>
  </si>
  <si>
    <t>Nigéria</t>
  </si>
  <si>
    <t>Grécia</t>
  </si>
  <si>
    <t>Inglaterra</t>
  </si>
  <si>
    <t>Alemanha</t>
  </si>
  <si>
    <t>Austrália</t>
  </si>
  <si>
    <t>Holanda</t>
  </si>
  <si>
    <t>Japão</t>
  </si>
  <si>
    <t>Portugal</t>
  </si>
  <si>
    <t>Brasil</t>
  </si>
  <si>
    <t>Chile</t>
  </si>
  <si>
    <t>Espanha</t>
  </si>
  <si>
    <t>Primeira Fase</t>
  </si>
  <si>
    <t>Vencedor</t>
  </si>
  <si>
    <t>Placar</t>
  </si>
  <si>
    <t>Venc.</t>
  </si>
  <si>
    <t>Pontos</t>
  </si>
  <si>
    <t xml:space="preserve">Pontuação depois de </t>
  </si>
  <si>
    <t>Nome</t>
  </si>
  <si>
    <t>Pontuação</t>
  </si>
  <si>
    <t>Ranking</t>
  </si>
  <si>
    <t>Total</t>
  </si>
  <si>
    <t>Acompanhe Online em:</t>
  </si>
  <si>
    <t>www.cemar.ind.br/bolao.xls</t>
  </si>
  <si>
    <t>1°</t>
  </si>
  <si>
    <t>2°</t>
  </si>
  <si>
    <t>3°</t>
  </si>
  <si>
    <t>4°</t>
  </si>
  <si>
    <t>5°</t>
  </si>
  <si>
    <t>6°</t>
  </si>
  <si>
    <t>7°</t>
  </si>
  <si>
    <t>8°</t>
  </si>
  <si>
    <t>11°</t>
  </si>
  <si>
    <t>12°</t>
  </si>
  <si>
    <t>13°</t>
  </si>
  <si>
    <t>14°</t>
  </si>
  <si>
    <t>15°</t>
  </si>
  <si>
    <t>16°</t>
  </si>
  <si>
    <t>19°</t>
  </si>
  <si>
    <t>20°</t>
  </si>
  <si>
    <t>23°</t>
  </si>
  <si>
    <t>26°</t>
  </si>
  <si>
    <t>30°</t>
  </si>
  <si>
    <t>33°</t>
  </si>
  <si>
    <t>34°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</si>
  <si>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</si>
  <si>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</si>
  <si>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</si>
  <si>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</si>
  <si>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</si>
  <si>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</si>
  <si>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</si>
  <si>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</si>
  <si>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</si>
  <si>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Oitavas de Final</t>
  </si>
  <si>
    <t>Quartas de Final</t>
  </si>
  <si>
    <t>Semi Final</t>
  </si>
  <si>
    <t>Terceiro Lugar</t>
  </si>
  <si>
    <t>Final</t>
  </si>
  <si>
    <t>(Peso 1)</t>
  </si>
  <si>
    <t>(Peso 2)</t>
  </si>
  <si>
    <t>(Peso 4)</t>
  </si>
  <si>
    <t>(Peso 3)</t>
  </si>
  <si>
    <t>(tempo normal + prorrogação)</t>
  </si>
  <si>
    <t>(pênaltis)</t>
  </si>
  <si>
    <t>OITAVAS DE FINAL</t>
  </si>
  <si>
    <t xml:space="preserve">Prêmiação: </t>
  </si>
  <si>
    <t xml:space="preserve">Cada fase tem um peso diferente. </t>
  </si>
  <si>
    <t>Mesmo que errar os times classificados, os palpites para resultado/lado vencedor</t>
  </si>
  <si>
    <t>Coluna</t>
  </si>
  <si>
    <t xml:space="preserve"> Jogos</t>
  </si>
  <si>
    <t>Peso</t>
  </si>
  <si>
    <t>Prêmios</t>
  </si>
  <si>
    <t>1º</t>
  </si>
  <si>
    <t>2º</t>
  </si>
  <si>
    <t>3º</t>
  </si>
  <si>
    <t>Colômbia</t>
  </si>
  <si>
    <t>Irã</t>
  </si>
  <si>
    <t>Bélgica</t>
  </si>
  <si>
    <t>Rússia</t>
  </si>
  <si>
    <t>Croácia</t>
  </si>
  <si>
    <t>Costa Rica</t>
  </si>
  <si>
    <t>45º</t>
  </si>
  <si>
    <t>Dia</t>
  </si>
  <si>
    <t>Hora</t>
  </si>
  <si>
    <t>Partida</t>
  </si>
  <si>
    <t>Grupo</t>
  </si>
  <si>
    <t>A</t>
  </si>
  <si>
    <t>B</t>
  </si>
  <si>
    <t>C</t>
  </si>
  <si>
    <t>D</t>
  </si>
  <si>
    <t>E</t>
  </si>
  <si>
    <t>F</t>
  </si>
  <si>
    <t>G</t>
  </si>
  <si>
    <t>H</t>
  </si>
  <si>
    <t>NOME:</t>
  </si>
  <si>
    <t>Acerto do número de gols de um dos lados: 2 pontos</t>
  </si>
  <si>
    <t>Jogos do Brasil: Peso 3</t>
  </si>
  <si>
    <t>PREMIAÇÃO:</t>
  </si>
  <si>
    <t xml:space="preserve"> 1º Lugar: 60%</t>
  </si>
  <si>
    <t xml:space="preserve"> 2º Lugar: 25%</t>
  </si>
  <si>
    <t xml:space="preserve"> 3º Lugar:10%</t>
  </si>
  <si>
    <t xml:space="preserve"> Último lugar: 5%</t>
  </si>
  <si>
    <t>PONTUAÇÃO:</t>
  </si>
  <si>
    <t>VALOR:</t>
  </si>
  <si>
    <t>Acerto do time vencedor ou de empate não exato: 6 pontos</t>
  </si>
  <si>
    <t xml:space="preserve">PALPITES              </t>
  </si>
  <si>
    <t xml:space="preserve"> jogos</t>
  </si>
  <si>
    <t>PRÊMIOS</t>
  </si>
  <si>
    <t>Argélia</t>
  </si>
  <si>
    <t>Suíça</t>
  </si>
  <si>
    <t>E.U.A.</t>
  </si>
  <si>
    <t>Total Arrecado:</t>
  </si>
  <si>
    <t>Nome participante:</t>
  </si>
  <si>
    <t>AMARILDO</t>
  </si>
  <si>
    <t>ARISTEU</t>
  </si>
  <si>
    <t>HIRLENE GALBINE</t>
  </si>
  <si>
    <t>ELEN GALBINE</t>
  </si>
  <si>
    <t>DOUGLAS LIMA</t>
  </si>
  <si>
    <t xml:space="preserve">F </t>
  </si>
  <si>
    <t>Arábia Saudita</t>
  </si>
  <si>
    <t>Egito</t>
  </si>
  <si>
    <t>Dinamarca</t>
  </si>
  <si>
    <t>Coréia do Sul</t>
  </si>
  <si>
    <t>Polônia</t>
  </si>
  <si>
    <t>Marrocos</t>
  </si>
  <si>
    <t>Islândia</t>
  </si>
  <si>
    <t>Sérvia</t>
  </si>
  <si>
    <t>Panamá</t>
  </si>
  <si>
    <t>Peru</t>
  </si>
  <si>
    <t>Suécia</t>
  </si>
  <si>
    <t>Tunísia</t>
  </si>
  <si>
    <t>Senegal</t>
  </si>
  <si>
    <t>BOLÃO 1ª FASE DA COPA DO MUNDO 2018</t>
  </si>
  <si>
    <t>Resultado Exato: 13 pontos</t>
  </si>
  <si>
    <t>Inscrições até dia 13/06!</t>
  </si>
  <si>
    <t>JÉSSICA VENTRILHO</t>
  </si>
  <si>
    <t>WAGNER SUPERGAUSS</t>
  </si>
  <si>
    <t>JOSÉ PAULO</t>
  </si>
  <si>
    <t>RAPHAEL</t>
  </si>
  <si>
    <t>LUIS F</t>
  </si>
  <si>
    <t>DIRCEU</t>
  </si>
  <si>
    <t>ALEXANDRE</t>
  </si>
  <si>
    <t>EVANDRO</t>
  </si>
  <si>
    <t>RODRIGO</t>
  </si>
  <si>
    <t xml:space="preserve">ULISSES 1 </t>
  </si>
  <si>
    <t>ULISSES 2</t>
  </si>
  <si>
    <t>MARCELO SANTANA</t>
  </si>
  <si>
    <t>RÉGIS SANTANA</t>
  </si>
  <si>
    <t>JOSE FIRMO</t>
  </si>
  <si>
    <t>ELIAS</t>
  </si>
  <si>
    <t>FABIO</t>
  </si>
  <si>
    <t>BRUNO</t>
  </si>
  <si>
    <t>FERNANDO XAVIER</t>
  </si>
  <si>
    <t>LUIZ CARLOS</t>
  </si>
  <si>
    <t>BENE</t>
  </si>
  <si>
    <t>FERNANDO</t>
  </si>
  <si>
    <t>VALDERI</t>
  </si>
  <si>
    <t>EDISON</t>
  </si>
  <si>
    <t>WELTON SUPERGAUSS</t>
  </si>
  <si>
    <t>RENATO</t>
  </si>
  <si>
    <t>MARCIO</t>
  </si>
  <si>
    <t>WANDERLEY</t>
  </si>
  <si>
    <t>FERRAZ</t>
  </si>
  <si>
    <t>ISABELA BOTTARO</t>
  </si>
  <si>
    <t>SIRLEY BOTTARO</t>
  </si>
  <si>
    <t>HENRIQUE</t>
  </si>
  <si>
    <t>JAIR</t>
  </si>
  <si>
    <t>NETO</t>
  </si>
  <si>
    <t>ELISÂNGELA</t>
  </si>
  <si>
    <t>LETÍCIA</t>
  </si>
  <si>
    <t>SILVIO</t>
  </si>
  <si>
    <t>9º</t>
  </si>
  <si>
    <t>10º</t>
  </si>
  <si>
    <t>17º</t>
  </si>
  <si>
    <t>18º</t>
  </si>
  <si>
    <t>21º</t>
  </si>
  <si>
    <t>22º</t>
  </si>
  <si>
    <t>24º</t>
  </si>
  <si>
    <t>25º</t>
  </si>
  <si>
    <t>27º</t>
  </si>
  <si>
    <t>28º</t>
  </si>
  <si>
    <t>29º</t>
  </si>
  <si>
    <t>31º</t>
  </si>
  <si>
    <t>32º</t>
  </si>
  <si>
    <t>35º</t>
  </si>
  <si>
    <t>1º colocado: R$ 1.230,00</t>
  </si>
  <si>
    <t>2º colocado: R$ 512,50</t>
  </si>
  <si>
    <t>3º colocado: R$ 205,00</t>
  </si>
  <si>
    <t>Último colocado: R$ 102,50</t>
  </si>
  <si>
    <t>www.cemar.ind.br/bolao</t>
  </si>
  <si>
    <t>Russia</t>
  </si>
  <si>
    <t>Suiça</t>
  </si>
  <si>
    <t>BOLÃO COPA DO MUNDO 2018                        2ª FASE</t>
  </si>
  <si>
    <t>continuam valendo, respeitando o lado das chaves.</t>
  </si>
  <si>
    <t>Pontuação Extra!</t>
  </si>
  <si>
    <t>pontos: Acerto do resultado exato (tempo normal+prorrogação).</t>
  </si>
  <si>
    <t>pontos: Acerto do lado vencedor/empate não exato.</t>
  </si>
  <si>
    <t>pontos: Acerto do Time Classificado / Campeão / 3°lugar</t>
  </si>
  <si>
    <t>pontos: Acerto número de gols de um dos lados (tempo normal+prorrogação)</t>
  </si>
  <si>
    <t>pontos: Acerto resultado exato de disputa de pênaltis</t>
  </si>
  <si>
    <t>Observações:</t>
  </si>
  <si>
    <t xml:space="preserve">Pontuação Básica                 (x Peso)        </t>
  </si>
  <si>
    <t>Valor: R$ 30,00</t>
  </si>
  <si>
    <t>60% : 1° Colocado</t>
  </si>
  <si>
    <t>30% : 2° Colocado</t>
  </si>
  <si>
    <t>10% : 3° Colocado</t>
  </si>
  <si>
    <t>Acompanhe Online em: www.cemar.ind.br/bolao ou no grupo de Whatsapp do bolão.</t>
  </si>
  <si>
    <t>Inscrições: Até 05/07/18</t>
  </si>
  <si>
    <t>Jogador à marcar último gol da copa</t>
  </si>
  <si>
    <t>Artilheiro das fases finais</t>
  </si>
  <si>
    <t>pontos: Artilheiro das fases finais da Copa. (Quartas, Semi, Final e 3º Lugar)</t>
  </si>
  <si>
    <t>pontos: Jogador que marcar último gol da copa (tempo normal+prorrogação)</t>
  </si>
  <si>
    <t>Sugestões: Neymar (Brasil); Mbappe (França); Suarez (Uruguai); Lukaku (Bélgica); Modric (Croácia); Kane (Inglaterra); Cheryshev (Russia); Berg (Suécia)</t>
  </si>
  <si>
    <t>BOLÃO COPA DO MUNDO 2018 - 2ª FASE</t>
  </si>
  <si>
    <t>Artilheiro:</t>
  </si>
  <si>
    <t>Último Gol:</t>
  </si>
  <si>
    <t>Harry Kane</t>
  </si>
  <si>
    <t>Neymar Jr.</t>
  </si>
  <si>
    <t>ULISSES</t>
  </si>
  <si>
    <t>DANIEL PAIXÃO</t>
  </si>
  <si>
    <t>Ivan Rakitić</t>
  </si>
  <si>
    <t>Roberto Firmino</t>
  </si>
  <si>
    <t>LUIS FERNANDO</t>
  </si>
  <si>
    <t/>
  </si>
  <si>
    <t>JOAQUIM</t>
  </si>
  <si>
    <t>JAIR 1</t>
  </si>
  <si>
    <t>JAIR 2</t>
  </si>
  <si>
    <t>Philippe Coutinho</t>
  </si>
  <si>
    <t>RENATO 1</t>
  </si>
  <si>
    <t>RENATO 2</t>
  </si>
  <si>
    <t>Kylian Mbappé</t>
  </si>
  <si>
    <t>RAPHAEL 1</t>
  </si>
  <si>
    <t>RAPHAEL 2</t>
  </si>
  <si>
    <t>LEANDRO (AMIGO RAPHAEL)</t>
  </si>
  <si>
    <t>Acompanhe Online em: www.cemar.ind.br/bolao</t>
  </si>
  <si>
    <t>ISABELA G BOTTARO</t>
  </si>
  <si>
    <t>SIRLEY G BOTTARO</t>
  </si>
  <si>
    <t>JESSICA VENTRILHO</t>
  </si>
  <si>
    <t>FELIPE GARCIA</t>
  </si>
  <si>
    <t>Gabriel Jesus</t>
  </si>
  <si>
    <t>TÉRCIO GARCIA</t>
  </si>
  <si>
    <t>Willian</t>
  </si>
  <si>
    <t>RODRIGO FUJI</t>
  </si>
  <si>
    <t>AURÉLIO</t>
  </si>
  <si>
    <t>Perisic / Mandzukic / Griezmann</t>
  </si>
  <si>
    <t>Mario Mandzukic</t>
  </si>
  <si>
    <t>Ranking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</si>
</sst>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h:mm;@"/>
    <numFmt numFmtId="167" formatCode="d/m;@"/>
  </numFmts>
  <fonts count="3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charset val="204"/>
    </font>
    <font>
      <b/>
      <sz val="16"/>
      <color indexed="9"/>
      <name val="Calibri"/>
      <family val="2"/>
      <charset val="204"/>
    </font>
    <font>
      <b/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0"/>
      <color indexed="12"/>
      <name val="Calibri"/>
      <family val="2"/>
      <charset val="204"/>
    </font>
    <font>
      <u/>
      <sz val="10"/>
      <color indexed="12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48"/>
      <name val="Arial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8"/>
      <color indexed="9"/>
      <name val="Arial"/>
      <family val="2"/>
    </font>
    <font>
      <sz val="8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indexed="9"/>
      <name val="Arial"/>
      <family val="2"/>
    </font>
    <font>
      <i/>
      <sz val="10"/>
      <name val="Arial"/>
      <family val="2"/>
    </font>
    <font>
      <sz val="10"/>
      <color theme="0" tint="-0.499984740745262"/>
      <name val="Arial"/>
      <family val="2"/>
    </font>
    <font>
      <b/>
      <sz val="11"/>
      <color indexed="9"/>
      <name val="Calibri"/>
      <family val="2"/>
      <charset val="204"/>
    </font>
    <font>
      <b/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48"/>
      </top>
      <bottom style="hair">
        <color indexed="48"/>
      </bottom>
      <diagonal/>
    </border>
    <border>
      <left/>
      <right style="thin">
        <color indexed="64"/>
      </right>
      <top style="thin">
        <color indexed="48"/>
      </top>
      <bottom style="hair">
        <color indexed="48"/>
      </bottom>
      <diagonal/>
    </border>
    <border>
      <left style="thin">
        <color indexed="64"/>
      </left>
      <right/>
      <top style="hair">
        <color indexed="48"/>
      </top>
      <bottom style="hair">
        <color indexed="48"/>
      </bottom>
      <diagonal/>
    </border>
    <border>
      <left/>
      <right style="thin">
        <color indexed="64"/>
      </right>
      <top style="hair">
        <color indexed="48"/>
      </top>
      <bottom style="hair">
        <color indexed="48"/>
      </bottom>
      <diagonal/>
    </border>
    <border>
      <left style="thin">
        <color indexed="64"/>
      </left>
      <right/>
      <top style="hair">
        <color indexed="48"/>
      </top>
      <bottom style="thin">
        <color indexed="64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64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64"/>
      </bottom>
      <diagonal/>
    </border>
    <border>
      <left/>
      <right style="thin">
        <color indexed="64"/>
      </right>
      <top style="hair">
        <color indexed="4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/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48"/>
      </top>
      <bottom style="thin">
        <color indexed="64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thin">
        <color indexed="64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thin">
        <color indexed="64"/>
      </bottom>
      <diagonal/>
    </border>
    <border>
      <left/>
      <right style="hair">
        <color indexed="48"/>
      </right>
      <top style="thin">
        <color indexed="48"/>
      </top>
      <bottom style="thin">
        <color indexed="64"/>
      </bottom>
      <diagonal/>
    </border>
    <border>
      <left/>
      <right style="hair">
        <color indexed="48"/>
      </right>
      <top style="hair">
        <color indexed="4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48"/>
      </left>
      <right style="thin">
        <color indexed="64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64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64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64"/>
      </right>
      <top style="thin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/>
      <top/>
      <bottom/>
      <diagonal/>
    </border>
    <border>
      <left style="thin">
        <color indexed="48"/>
      </left>
      <right/>
      <top/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/>
      <top style="thin">
        <color rgb="FFABABAB"/>
      </top>
      <bottom/>
      <diagonal/>
    </border>
    <border>
      <left style="thin">
        <color rgb="FFABABAB"/>
      </left>
      <right style="thin">
        <color indexed="64"/>
      </right>
      <top style="thin">
        <color rgb="FFABABAB"/>
      </top>
      <bottom/>
      <diagonal/>
    </border>
    <border>
      <left style="thin">
        <color indexed="64"/>
      </left>
      <right style="thin">
        <color indexed="64"/>
      </right>
      <top style="thin">
        <color rgb="FFABABAB"/>
      </top>
      <bottom/>
      <diagonal/>
    </border>
    <border>
      <left style="thin">
        <color indexed="64"/>
      </left>
      <right style="thin">
        <color indexed="64"/>
      </right>
      <top style="thin">
        <color rgb="FFABABAB"/>
      </top>
      <bottom style="thin">
        <color indexed="64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9" fillId="0" borderId="0"/>
    <xf numFmtId="0" fontId="26" fillId="0" borderId="0"/>
  </cellStyleXfs>
  <cellXfs count="33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4" borderId="10" xfId="0" applyFill="1" applyBorder="1" applyAlignment="1" applyProtection="1">
      <alignment horizontal="right" vertical="center" shrinkToFit="1"/>
      <protection hidden="1"/>
    </xf>
    <xf numFmtId="0" fontId="0" fillId="4" borderId="11" xfId="0" applyFill="1" applyBorder="1" applyAlignment="1" applyProtection="1">
      <alignment horizontal="left" vertical="center" shrinkToFit="1"/>
      <protection hidden="1"/>
    </xf>
    <xf numFmtId="0" fontId="0" fillId="4" borderId="12" xfId="0" applyFill="1" applyBorder="1" applyAlignment="1" applyProtection="1">
      <alignment horizontal="right" vertical="center" shrinkToFit="1"/>
      <protection hidden="1"/>
    </xf>
    <xf numFmtId="0" fontId="0" fillId="4" borderId="13" xfId="0" applyFill="1" applyBorder="1" applyAlignment="1" applyProtection="1">
      <alignment horizontal="left" vertical="center" shrinkToFit="1"/>
      <protection hidden="1"/>
    </xf>
    <xf numFmtId="0" fontId="0" fillId="4" borderId="14" xfId="0" applyFill="1" applyBorder="1" applyAlignment="1" applyProtection="1">
      <alignment horizontal="right" vertical="center" shrinkToFit="1"/>
      <protection hidden="1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left" vertical="center" shrinkToFit="1"/>
      <protection hidden="1"/>
    </xf>
    <xf numFmtId="0" fontId="0" fillId="0" borderId="0" xfId="0" applyAlignment="1">
      <alignment horizontal="left"/>
    </xf>
    <xf numFmtId="0" fontId="7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0" xfId="1" applyAlignment="1" applyProtection="1"/>
    <xf numFmtId="0" fontId="0" fillId="0" borderId="6" xfId="0" applyFill="1" applyBorder="1"/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22" xfId="0" applyFill="1" applyBorder="1" applyAlignment="1" applyProtection="1">
      <alignment horizontal="right" vertical="center" shrinkToFit="1"/>
      <protection hidden="1"/>
    </xf>
    <xf numFmtId="0" fontId="0" fillId="4" borderId="21" xfId="0" applyFill="1" applyBorder="1" applyAlignment="1" applyProtection="1">
      <alignment horizontal="left" vertical="center" shrinkToFit="1"/>
      <protection hidden="1"/>
    </xf>
    <xf numFmtId="0" fontId="0" fillId="4" borderId="23" xfId="0" applyFill="1" applyBorder="1" applyAlignment="1" applyProtection="1">
      <alignment horizontal="center" vertical="center" shrinkToFit="1"/>
      <protection hidden="1"/>
    </xf>
    <xf numFmtId="0" fontId="0" fillId="4" borderId="25" xfId="0" applyFill="1" applyBorder="1" applyAlignment="1" applyProtection="1">
      <alignment horizontal="right" vertical="center" shrinkToFit="1"/>
      <protection hidden="1"/>
    </xf>
    <xf numFmtId="0" fontId="0" fillId="4" borderId="24" xfId="0" applyFill="1" applyBorder="1" applyAlignment="1" applyProtection="1">
      <alignment horizontal="left" vertical="center" shrinkToFit="1"/>
      <protection hidden="1"/>
    </xf>
    <xf numFmtId="0" fontId="0" fillId="4" borderId="27" xfId="0" applyFill="1" applyBorder="1" applyAlignment="1" applyProtection="1">
      <alignment horizontal="right" vertical="center" shrinkToFit="1"/>
      <protection hidden="1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6" fillId="4" borderId="10" xfId="0" applyFont="1" applyFill="1" applyBorder="1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horizontal="right" vertical="center" shrinkToFit="1"/>
      <protection hidden="1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left" vertical="center" shrinkToFi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0" fontId="0" fillId="4" borderId="13" xfId="0" applyFill="1" applyBorder="1" applyAlignment="1" applyProtection="1">
      <alignment horizontal="center" vertical="center" shrinkToFit="1"/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0" fillId="4" borderId="12" xfId="0" applyFill="1" applyBorder="1" applyAlignment="1" applyProtection="1">
      <alignment horizontal="center" vertical="center" shrinkToFit="1"/>
      <protection hidden="1"/>
    </xf>
    <xf numFmtId="0" fontId="0" fillId="4" borderId="33" xfId="0" applyFill="1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4" borderId="14" xfId="0" applyFill="1" applyBorder="1" applyAlignment="1" applyProtection="1">
      <alignment horizontal="center" vertical="center" shrinkToFit="1"/>
      <protection hidden="1"/>
    </xf>
    <xf numFmtId="0" fontId="17" fillId="0" borderId="18" xfId="0" applyFont="1" applyBorder="1" applyAlignment="1" applyProtection="1">
      <alignment vertical="center"/>
      <protection hidden="1"/>
    </xf>
    <xf numFmtId="0" fontId="17" fillId="0" borderId="39" xfId="0" applyFont="1" applyBorder="1" applyAlignment="1" applyProtection="1">
      <alignment vertical="center"/>
      <protection hidden="1"/>
    </xf>
    <xf numFmtId="0" fontId="2" fillId="2" borderId="40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right" vertical="center"/>
      <protection hidden="1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3" fillId="3" borderId="47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3" fillId="3" borderId="48" xfId="0" applyFont="1" applyFill="1" applyBorder="1" applyAlignment="1" applyProtection="1">
      <alignment vertical="center"/>
      <protection hidden="1"/>
    </xf>
    <xf numFmtId="0" fontId="3" fillId="3" borderId="49" xfId="0" applyFont="1" applyFill="1" applyBorder="1" applyAlignment="1" applyProtection="1">
      <alignment vertical="center"/>
      <protection hidden="1"/>
    </xf>
    <xf numFmtId="0" fontId="12" fillId="3" borderId="49" xfId="0" applyFont="1" applyFill="1" applyBorder="1" applyAlignment="1" applyProtection="1">
      <alignment vertical="center"/>
      <protection hidden="1"/>
    </xf>
    <xf numFmtId="165" fontId="0" fillId="0" borderId="19" xfId="3" applyFont="1" applyBorder="1" applyAlignment="1">
      <alignment horizontal="center"/>
    </xf>
    <xf numFmtId="0" fontId="0" fillId="5" borderId="19" xfId="0" applyFill="1" applyBorder="1" applyAlignment="1">
      <alignment horizontal="center"/>
    </xf>
    <xf numFmtId="165" fontId="0" fillId="0" borderId="50" xfId="3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6" borderId="51" xfId="0" applyFont="1" applyFill="1" applyBorder="1" applyAlignment="1" applyProtection="1">
      <alignment vertical="center"/>
      <protection hidden="1"/>
    </xf>
    <xf numFmtId="0" fontId="1" fillId="6" borderId="39" xfId="0" applyFont="1" applyFill="1" applyBorder="1" applyAlignment="1" applyProtection="1">
      <alignment vertical="center"/>
      <protection hidden="1"/>
    </xf>
    <xf numFmtId="0" fontId="0" fillId="0" borderId="19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46" xfId="0" applyFont="1" applyFill="1" applyBorder="1" applyAlignment="1">
      <alignment horizontal="left" vertical="center"/>
    </xf>
    <xf numFmtId="0" fontId="0" fillId="0" borderId="52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9" fillId="8" borderId="19" xfId="0" applyFont="1" applyFill="1" applyBorder="1" applyAlignment="1" applyProtection="1">
      <alignment horizontal="center" vertical="center"/>
      <protection locked="0" hidden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46" xfId="0" applyFont="1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45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8" fillId="0" borderId="7" xfId="1" applyBorder="1" applyAlignment="1" applyProtection="1">
      <alignment vertical="center"/>
    </xf>
    <xf numFmtId="0" fontId="28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1" fillId="4" borderId="19" xfId="0" applyFont="1" applyFill="1" applyBorder="1" applyAlignment="1" applyProtection="1">
      <alignment horizontal="right" vertical="center" shrinkToFit="1"/>
      <protection hidden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left" vertical="center" shrinkToFit="1"/>
      <protection hidden="1"/>
    </xf>
    <xf numFmtId="0" fontId="1" fillId="4" borderId="50" xfId="0" applyFont="1" applyFill="1" applyBorder="1" applyAlignment="1" applyProtection="1">
      <alignment horizontal="right" vertical="center" shrinkToFit="1"/>
      <protection hidden="1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4" borderId="50" xfId="0" applyFont="1" applyFill="1" applyBorder="1" applyAlignment="1" applyProtection="1">
      <alignment horizontal="left" vertical="center" shrinkToFi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NumberFormat="1" applyFont="1" applyAlignment="1" applyProtection="1">
      <alignment vertical="center"/>
      <protection hidden="1"/>
    </xf>
    <xf numFmtId="0" fontId="0" fillId="5" borderId="19" xfId="0" applyFill="1" applyBorder="1" applyAlignment="1" applyProtection="1">
      <alignment horizontal="center" vertical="center"/>
      <protection hidden="1"/>
    </xf>
    <xf numFmtId="165" fontId="0" fillId="0" borderId="19" xfId="3" applyFont="1" applyBorder="1" applyAlignment="1" applyProtection="1">
      <alignment horizontal="right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53" xfId="0" applyNumberFormat="1" applyBorder="1" applyAlignment="1">
      <alignment horizontal="center"/>
    </xf>
    <xf numFmtId="0" fontId="0" fillId="0" borderId="50" xfId="0" applyNumberFormat="1" applyBorder="1" applyAlignment="1">
      <alignment horizontal="center"/>
    </xf>
    <xf numFmtId="0" fontId="0" fillId="0" borderId="53" xfId="0" applyBorder="1"/>
    <xf numFmtId="0" fontId="0" fillId="0" borderId="50" xfId="0" applyBorder="1"/>
    <xf numFmtId="167" fontId="26" fillId="9" borderId="19" xfId="5" applyNumberFormat="1" applyFont="1" applyFill="1" applyBorder="1" applyAlignment="1" applyProtection="1">
      <alignment horizontal="center"/>
      <protection hidden="1"/>
    </xf>
    <xf numFmtId="166" fontId="26" fillId="0" borderId="19" xfId="5" applyNumberFormat="1" applyBorder="1" applyAlignment="1" applyProtection="1">
      <alignment horizontal="center"/>
      <protection hidden="1"/>
    </xf>
    <xf numFmtId="0" fontId="26" fillId="9" borderId="19" xfId="5" applyFont="1" applyFill="1" applyBorder="1" applyAlignment="1" applyProtection="1">
      <alignment horizontal="center"/>
      <protection hidden="1"/>
    </xf>
    <xf numFmtId="0" fontId="26" fillId="9" borderId="19" xfId="5" applyFont="1" applyFill="1" applyBorder="1" applyAlignment="1" applyProtection="1">
      <alignment horizontal="right"/>
      <protection hidden="1"/>
    </xf>
    <xf numFmtId="0" fontId="26" fillId="9" borderId="19" xfId="5" applyFont="1" applyFill="1" applyBorder="1" applyAlignment="1" applyProtection="1">
      <alignment horizontal="left"/>
      <protection hidden="1"/>
    </xf>
    <xf numFmtId="0" fontId="26" fillId="7" borderId="19" xfId="5" applyFont="1" applyFill="1" applyBorder="1" applyAlignment="1" applyProtection="1">
      <alignment horizontal="right"/>
      <protection hidden="1"/>
    </xf>
    <xf numFmtId="0" fontId="26" fillId="7" borderId="19" xfId="5" applyFont="1" applyFill="1" applyBorder="1" applyAlignment="1" applyProtection="1">
      <alignment horizontal="left"/>
      <protection hidden="1"/>
    </xf>
    <xf numFmtId="167" fontId="26" fillId="0" borderId="19" xfId="5" applyNumberFormat="1" applyBorder="1" applyAlignment="1" applyProtection="1">
      <alignment horizontal="center"/>
      <protection hidden="1"/>
    </xf>
    <xf numFmtId="0" fontId="26" fillId="0" borderId="19" xfId="5" applyBorder="1" applyAlignment="1" applyProtection="1">
      <alignment horizontal="right"/>
      <protection hidden="1"/>
    </xf>
    <xf numFmtId="0" fontId="26" fillId="0" borderId="19" xfId="5" applyBorder="1" applyAlignment="1" applyProtection="1">
      <alignment horizontal="left"/>
      <protection hidden="1"/>
    </xf>
    <xf numFmtId="0" fontId="26" fillId="9" borderId="19" xfId="5" applyNumberFormat="1" applyFont="1" applyFill="1" applyBorder="1" applyAlignment="1" applyProtection="1">
      <alignment horizontal="left"/>
      <protection hidden="1"/>
    </xf>
    <xf numFmtId="167" fontId="27" fillId="0" borderId="19" xfId="5" applyNumberFormat="1" applyFont="1" applyBorder="1" applyAlignment="1" applyProtection="1">
      <alignment horizontal="center"/>
      <protection hidden="1"/>
    </xf>
    <xf numFmtId="166" fontId="27" fillId="0" borderId="19" xfId="5" applyNumberFormat="1" applyFont="1" applyBorder="1" applyAlignment="1" applyProtection="1">
      <alignment horizontal="center"/>
      <protection hidden="1"/>
    </xf>
    <xf numFmtId="0" fontId="27" fillId="9" borderId="19" xfId="5" applyFont="1" applyFill="1" applyBorder="1" applyAlignment="1" applyProtection="1">
      <alignment horizontal="center"/>
      <protection hidden="1"/>
    </xf>
    <xf numFmtId="0" fontId="27" fillId="0" borderId="19" xfId="5" applyFont="1" applyBorder="1" applyAlignment="1" applyProtection="1">
      <alignment horizontal="right"/>
      <protection hidden="1"/>
    </xf>
    <xf numFmtId="0" fontId="27" fillId="9" borderId="19" xfId="5" applyFont="1" applyFill="1" applyBorder="1" applyAlignment="1" applyProtection="1">
      <alignment horizontal="left"/>
      <protection hidden="1"/>
    </xf>
    <xf numFmtId="0" fontId="7" fillId="0" borderId="0" xfId="0" applyFont="1" applyAlignment="1">
      <alignment horizontal="center" vertical="center"/>
    </xf>
    <xf numFmtId="0" fontId="1" fillId="0" borderId="5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45" xfId="0" applyFont="1" applyBorder="1"/>
    <xf numFmtId="0" fontId="0" fillId="0" borderId="1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7" xfId="0" applyBorder="1"/>
    <xf numFmtId="0" fontId="0" fillId="0" borderId="58" xfId="0" applyNumberFormat="1" applyBorder="1"/>
    <xf numFmtId="0" fontId="0" fillId="0" borderId="53" xfId="0" applyNumberFormat="1" applyBorder="1"/>
    <xf numFmtId="0" fontId="0" fillId="0" borderId="50" xfId="0" applyNumberFormat="1" applyBorder="1"/>
    <xf numFmtId="0" fontId="0" fillId="0" borderId="59" xfId="0" applyBorder="1"/>
    <xf numFmtId="0" fontId="0" fillId="0" borderId="58" xfId="0" applyBorder="1"/>
    <xf numFmtId="0" fontId="0" fillId="0" borderId="51" xfId="0" pivotButton="1" applyBorder="1" applyAlignment="1">
      <alignment horizontal="center"/>
    </xf>
    <xf numFmtId="0" fontId="7" fillId="0" borderId="56" xfId="0" pivotButton="1" applyFont="1" applyBorder="1"/>
    <xf numFmtId="0" fontId="25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0" fontId="23" fillId="7" borderId="46" xfId="0" applyFont="1" applyFill="1" applyBorder="1" applyAlignment="1" applyProtection="1">
      <alignment vertical="center"/>
      <protection hidden="1"/>
    </xf>
    <xf numFmtId="0" fontId="23" fillId="7" borderId="52" xfId="0" applyFont="1" applyFill="1" applyBorder="1" applyAlignment="1" applyProtection="1">
      <alignment vertical="center"/>
      <protection hidden="1"/>
    </xf>
    <xf numFmtId="0" fontId="1" fillId="7" borderId="52" xfId="0" applyFont="1" applyFill="1" applyBorder="1" applyAlignment="1" applyProtection="1">
      <alignment vertical="center"/>
      <protection hidden="1"/>
    </xf>
    <xf numFmtId="0" fontId="1" fillId="7" borderId="45" xfId="0" applyFont="1" applyFill="1" applyBorder="1" applyAlignment="1" applyProtection="1">
      <alignment vertical="center"/>
      <protection hidden="1"/>
    </xf>
    <xf numFmtId="0" fontId="1" fillId="7" borderId="7" xfId="0" applyFont="1" applyFill="1" applyBorder="1" applyAlignment="1" applyProtection="1">
      <alignment vertical="center"/>
      <protection hidden="1"/>
    </xf>
    <xf numFmtId="0" fontId="0" fillId="7" borderId="8" xfId="0" applyFill="1" applyBorder="1" applyAlignment="1" applyProtection="1">
      <alignment vertical="center"/>
      <protection hidden="1"/>
    </xf>
    <xf numFmtId="0" fontId="1" fillId="7" borderId="8" xfId="0" applyFont="1" applyFill="1" applyBorder="1" applyAlignment="1" applyProtection="1">
      <alignment vertical="center"/>
      <protection hidden="1"/>
    </xf>
    <xf numFmtId="0" fontId="1" fillId="7" borderId="9" xfId="0" applyFont="1" applyFill="1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0" fillId="0" borderId="52" xfId="0" applyBorder="1" applyAlignment="1" applyProtection="1">
      <alignment horizontal="center" vertical="center"/>
      <protection hidden="1"/>
    </xf>
    <xf numFmtId="0" fontId="7" fillId="0" borderId="32" xfId="0" applyFont="1" applyBorder="1" applyAlignment="1" applyProtection="1">
      <alignment horizontal="center" vertical="center"/>
      <protection hidden="1"/>
    </xf>
    <xf numFmtId="0" fontId="0" fillId="4" borderId="17" xfId="0" applyFill="1" applyBorder="1" applyAlignment="1" applyProtection="1">
      <alignment horizontal="center" vertical="center" shrinkToFit="1"/>
      <protection hidden="1"/>
    </xf>
    <xf numFmtId="0" fontId="6" fillId="4" borderId="34" xfId="0" applyFont="1" applyFill="1" applyBorder="1" applyAlignment="1" applyProtection="1">
      <alignment horizontal="right" vertical="center" shrinkToFit="1"/>
      <protection hidden="1"/>
    </xf>
    <xf numFmtId="0" fontId="0" fillId="4" borderId="38" xfId="0" applyFill="1" applyBorder="1" applyAlignment="1" applyProtection="1">
      <alignment horizontal="left" vertical="center" shrinkToFit="1"/>
      <protection hidden="1"/>
    </xf>
    <xf numFmtId="0" fontId="32" fillId="3" borderId="7" xfId="0" applyFont="1" applyFill="1" applyBorder="1" applyAlignment="1" applyProtection="1">
      <alignment horizontal="right" vertical="center"/>
      <protection hidden="1"/>
    </xf>
    <xf numFmtId="0" fontId="32" fillId="3" borderId="51" xfId="0" applyFont="1" applyFill="1" applyBorder="1" applyAlignment="1" applyProtection="1">
      <alignment horizontal="right" vertical="center"/>
      <protection hidden="1"/>
    </xf>
    <xf numFmtId="0" fontId="0" fillId="0" borderId="60" xfId="0" applyBorder="1"/>
    <xf numFmtId="0" fontId="1" fillId="0" borderId="0" xfId="0" quotePrefix="1" applyFont="1" applyAlignment="1" applyProtection="1">
      <alignment horizontal="right" vertical="center"/>
      <protection hidden="1"/>
    </xf>
    <xf numFmtId="0" fontId="1" fillId="0" borderId="1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5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1" fillId="6" borderId="32" xfId="0" applyFont="1" applyFill="1" applyBorder="1" applyAlignment="1">
      <alignment horizontal="center" vertical="center" textRotation="90"/>
    </xf>
    <xf numFmtId="0" fontId="21" fillId="6" borderId="53" xfId="0" applyFont="1" applyFill="1" applyBorder="1" applyAlignment="1">
      <alignment horizontal="center" vertical="center" textRotation="90"/>
    </xf>
    <xf numFmtId="0" fontId="21" fillId="6" borderId="50" xfId="0" applyFont="1" applyFill="1" applyBorder="1" applyAlignment="1">
      <alignment horizontal="center" vertical="center" textRotation="90"/>
    </xf>
    <xf numFmtId="0" fontId="3" fillId="3" borderId="46" xfId="0" applyFont="1" applyFill="1" applyBorder="1" applyAlignment="1" applyProtection="1">
      <alignment horizontal="center" vertical="center"/>
      <protection hidden="1"/>
    </xf>
    <xf numFmtId="0" fontId="3" fillId="3" borderId="52" xfId="0" applyFont="1" applyFill="1" applyBorder="1" applyAlignment="1" applyProtection="1">
      <alignment horizontal="center" vertical="center"/>
      <protection hidden="1"/>
    </xf>
    <xf numFmtId="0" fontId="3" fillId="3" borderId="45" xfId="0" applyFont="1" applyFill="1" applyBorder="1" applyAlignment="1" applyProtection="1">
      <alignment horizontal="center" vertical="center"/>
      <protection hidden="1"/>
    </xf>
    <xf numFmtId="0" fontId="3" fillId="3" borderId="54" xfId="0" applyFont="1" applyFill="1" applyBorder="1" applyAlignment="1" applyProtection="1">
      <alignment horizontal="center" vertical="center"/>
      <protection hidden="1"/>
    </xf>
    <xf numFmtId="0" fontId="3" fillId="3" borderId="49" xfId="0" applyFont="1" applyFill="1" applyBorder="1" applyAlignment="1" applyProtection="1">
      <alignment horizontal="center" vertical="center"/>
      <protection hidden="1"/>
    </xf>
    <xf numFmtId="0" fontId="3" fillId="3" borderId="55" xfId="0" applyFont="1" applyFill="1" applyBorder="1" applyAlignment="1" applyProtection="1">
      <alignment horizontal="center" vertical="center"/>
      <protection hidden="1"/>
    </xf>
    <xf numFmtId="0" fontId="7" fillId="6" borderId="51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6" borderId="1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0" fillId="7" borderId="46" xfId="0" applyFont="1" applyFill="1" applyBorder="1" applyAlignment="1">
      <alignment horizontal="center" vertical="center"/>
    </xf>
    <xf numFmtId="0" fontId="20" fillId="7" borderId="52" xfId="0" applyFont="1" applyFill="1" applyBorder="1" applyAlignment="1">
      <alignment horizontal="center" vertical="center"/>
    </xf>
    <xf numFmtId="0" fontId="20" fillId="7" borderId="45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3" borderId="45" xfId="0" applyFont="1" applyFill="1" applyBorder="1" applyAlignment="1" applyProtection="1">
      <alignment horizontal="center" vertical="center"/>
      <protection hidden="1"/>
    </xf>
    <xf numFmtId="0" fontId="12" fillId="3" borderId="55" xfId="0" applyFont="1" applyFill="1" applyBorder="1" applyAlignment="1" applyProtection="1">
      <alignment horizontal="center" vertical="center"/>
      <protection hidden="1"/>
    </xf>
    <xf numFmtId="0" fontId="12" fillId="3" borderId="49" xfId="0" applyFont="1" applyFill="1" applyBorder="1" applyAlignment="1" applyProtection="1">
      <alignment horizontal="center" vertical="center"/>
      <protection hidden="1"/>
    </xf>
    <xf numFmtId="0" fontId="12" fillId="3" borderId="52" xfId="0" applyFont="1" applyFill="1" applyBorder="1" applyAlignment="1" applyProtection="1">
      <alignment horizontal="center" vertical="center"/>
      <protection hidden="1"/>
    </xf>
    <xf numFmtId="0" fontId="7" fillId="0" borderId="46" xfId="0" applyFont="1" applyBorder="1" applyAlignment="1" applyProtection="1">
      <alignment horizontal="center" vertical="center"/>
      <protection hidden="1"/>
    </xf>
    <xf numFmtId="0" fontId="7" fillId="0" borderId="52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1" fillId="4" borderId="51" xfId="0" applyFont="1" applyFill="1" applyBorder="1" applyAlignment="1" applyProtection="1">
      <alignment horizontal="center" vertical="center" shrinkToFit="1"/>
      <protection hidden="1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0" fontId="1" fillId="4" borderId="18" xfId="0" applyFont="1" applyFill="1" applyBorder="1" applyAlignment="1" applyProtection="1">
      <alignment horizontal="center" vertical="center" shrinkToFit="1"/>
      <protection hidden="1"/>
    </xf>
    <xf numFmtId="0" fontId="1" fillId="4" borderId="8" xfId="0" applyFont="1" applyFill="1" applyBorder="1" applyAlignment="1" applyProtection="1">
      <alignment horizontal="center" vertical="center" shrinkToFit="1"/>
      <protection hidden="1"/>
    </xf>
    <xf numFmtId="0" fontId="0" fillId="4" borderId="8" xfId="0" applyFill="1" applyBorder="1" applyAlignment="1" applyProtection="1">
      <alignment horizontal="center" vertical="center" shrinkToFit="1"/>
      <protection hidden="1"/>
    </xf>
    <xf numFmtId="0" fontId="0" fillId="4" borderId="9" xfId="0" applyFill="1" applyBorder="1" applyAlignment="1" applyProtection="1">
      <alignment horizontal="center" vertical="center" shrinkToFit="1"/>
      <protection hidden="1"/>
    </xf>
    <xf numFmtId="0" fontId="12" fillId="3" borderId="0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1" fillId="5" borderId="51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0" borderId="46" xfId="0" applyFont="1" applyBorder="1" applyAlignment="1" applyProtection="1">
      <alignment horizontal="center" vertical="center"/>
      <protection hidden="1"/>
    </xf>
    <xf numFmtId="0" fontId="0" fillId="0" borderId="52" xfId="0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24" fillId="3" borderId="52" xfId="0" applyFont="1" applyFill="1" applyBorder="1" applyAlignment="1" applyProtection="1">
      <alignment horizontal="center" vertical="center"/>
      <protection hidden="1"/>
    </xf>
    <xf numFmtId="0" fontId="24" fillId="3" borderId="45" xfId="0" applyFont="1" applyFill="1" applyBorder="1" applyAlignment="1" applyProtection="1">
      <alignment horizontal="center" vertical="center"/>
      <protection hidden="1"/>
    </xf>
    <xf numFmtId="0" fontId="24" fillId="3" borderId="8" xfId="0" applyFont="1" applyFill="1" applyBorder="1" applyAlignment="1" applyProtection="1">
      <alignment horizontal="center" vertical="center"/>
      <protection hidden="1"/>
    </xf>
    <xf numFmtId="0" fontId="24" fillId="3" borderId="9" xfId="0" applyFont="1" applyFill="1" applyBorder="1" applyAlignment="1" applyProtection="1">
      <alignment horizontal="center" vertical="center"/>
      <protection hidden="1"/>
    </xf>
    <xf numFmtId="9" fontId="1" fillId="0" borderId="7" xfId="0" applyNumberFormat="1" applyFont="1" applyBorder="1" applyAlignment="1" applyProtection="1">
      <alignment horizontal="center" vertical="center"/>
      <protection hidden="1"/>
    </xf>
    <xf numFmtId="9" fontId="1" fillId="0" borderId="8" xfId="0" applyNumberFormat="1" applyFont="1" applyBorder="1" applyAlignment="1" applyProtection="1">
      <alignment horizontal="center" vertical="center"/>
      <protection hidden="1"/>
    </xf>
    <xf numFmtId="9" fontId="1" fillId="0" borderId="9" xfId="0" applyNumberFormat="1" applyFont="1" applyBorder="1" applyAlignment="1" applyProtection="1">
      <alignment horizontal="center" vertical="center"/>
      <protection hidden="1"/>
    </xf>
    <xf numFmtId="0" fontId="29" fillId="3" borderId="5" xfId="0" applyFont="1" applyFill="1" applyBorder="1" applyAlignment="1" applyProtection="1">
      <alignment horizontal="center" vertical="center"/>
      <protection hidden="1"/>
    </xf>
    <xf numFmtId="0" fontId="29" fillId="3" borderId="0" xfId="0" applyFont="1" applyFill="1" applyBorder="1" applyAlignment="1" applyProtection="1">
      <alignment horizontal="center" vertical="center"/>
      <protection hidden="1"/>
    </xf>
    <xf numFmtId="0" fontId="23" fillId="3" borderId="46" xfId="0" applyFont="1" applyFill="1" applyBorder="1" applyAlignment="1" applyProtection="1">
      <alignment horizontal="center" vertical="center"/>
      <protection hidden="1"/>
    </xf>
    <xf numFmtId="0" fontId="23" fillId="3" borderId="52" xfId="0" applyFont="1" applyFill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3" fillId="3" borderId="8" xfId="0" applyFont="1" applyFill="1" applyBorder="1" applyAlignment="1" applyProtection="1">
      <alignment horizontal="center" vertical="center"/>
      <protection hidden="1"/>
    </xf>
    <xf numFmtId="9" fontId="1" fillId="0" borderId="5" xfId="0" applyNumberFormat="1" applyFont="1" applyBorder="1" applyAlignment="1" applyProtection="1">
      <alignment horizontal="center" vertical="center"/>
      <protection hidden="1"/>
    </xf>
    <xf numFmtId="9" fontId="1" fillId="0" borderId="0" xfId="0" applyNumberFormat="1" applyFont="1" applyBorder="1" applyAlignment="1" applyProtection="1">
      <alignment horizontal="center" vertical="center"/>
      <protection hidden="1"/>
    </xf>
    <xf numFmtId="9" fontId="1" fillId="0" borderId="6" xfId="0" applyNumberFormat="1" applyFont="1" applyBorder="1" applyAlignment="1" applyProtection="1">
      <alignment horizontal="center" vertical="center"/>
      <protection hidden="1"/>
    </xf>
    <xf numFmtId="0" fontId="7" fillId="0" borderId="51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9" xfId="0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7" fillId="0" borderId="32" xfId="0" applyFont="1" applyBorder="1" applyAlignment="1" applyProtection="1">
      <alignment horizontal="center" vertical="center" wrapText="1"/>
      <protection hidden="1"/>
    </xf>
    <xf numFmtId="0" fontId="7" fillId="0" borderId="53" xfId="0" applyFont="1" applyBorder="1" applyAlignment="1" applyProtection="1">
      <alignment horizontal="center" vertical="center" wrapText="1"/>
      <protection hidden="1"/>
    </xf>
    <xf numFmtId="0" fontId="7" fillId="0" borderId="50" xfId="0" applyFont="1" applyBorder="1" applyAlignment="1" applyProtection="1">
      <alignment horizontal="center" vertical="center" wrapText="1"/>
      <protection hidden="1"/>
    </xf>
    <xf numFmtId="0" fontId="7" fillId="0" borderId="32" xfId="0" applyFont="1" applyBorder="1" applyAlignment="1" applyProtection="1">
      <alignment horizontal="center" vertical="center"/>
      <protection hidden="1"/>
    </xf>
    <xf numFmtId="0" fontId="7" fillId="0" borderId="53" xfId="0" applyFont="1" applyBorder="1" applyAlignment="1" applyProtection="1">
      <alignment horizontal="center" vertical="center"/>
      <protection hidden="1"/>
    </xf>
    <xf numFmtId="0" fontId="7" fillId="0" borderId="50" xfId="0" applyFont="1" applyBorder="1" applyAlignment="1" applyProtection="1">
      <alignment horizontal="center" vertical="center"/>
      <protection hidden="1"/>
    </xf>
    <xf numFmtId="0" fontId="18" fillId="0" borderId="46" xfId="0" applyFont="1" applyBorder="1" applyAlignment="1" applyProtection="1">
      <alignment horizontal="center" vertical="center" wrapText="1"/>
      <protection hidden="1"/>
    </xf>
    <xf numFmtId="0" fontId="18" fillId="0" borderId="52" xfId="0" applyFont="1" applyBorder="1" applyAlignment="1" applyProtection="1">
      <alignment horizontal="center" vertical="center" wrapText="1"/>
      <protection hidden="1"/>
    </xf>
    <xf numFmtId="0" fontId="18" fillId="0" borderId="45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8" fillId="0" borderId="6" xfId="0" applyFon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center" vertical="center" wrapText="1"/>
      <protection hidden="1"/>
    </xf>
    <xf numFmtId="0" fontId="16" fillId="0" borderId="46" xfId="0" applyFont="1" applyBorder="1" applyAlignment="1" applyProtection="1">
      <alignment horizontal="left" vertical="top"/>
      <protection hidden="1"/>
    </xf>
    <xf numFmtId="0" fontId="16" fillId="0" borderId="52" xfId="0" applyFont="1" applyBorder="1" applyAlignment="1" applyProtection="1">
      <alignment horizontal="left" vertical="top"/>
      <protection hidden="1"/>
    </xf>
    <xf numFmtId="0" fontId="16" fillId="0" borderId="45" xfId="0" applyFont="1" applyBorder="1" applyAlignment="1" applyProtection="1">
      <alignment horizontal="left" vertical="top"/>
      <protection hidden="1"/>
    </xf>
    <xf numFmtId="0" fontId="16" fillId="0" borderId="5" xfId="0" applyFont="1" applyBorder="1" applyAlignment="1" applyProtection="1">
      <alignment horizontal="center" vertical="top"/>
      <protection hidden="1"/>
    </xf>
    <xf numFmtId="0" fontId="16" fillId="0" borderId="0" xfId="0" applyFont="1" applyBorder="1" applyAlignment="1" applyProtection="1">
      <alignment horizontal="center" vertical="top"/>
      <protection hidden="1"/>
    </xf>
    <xf numFmtId="0" fontId="16" fillId="0" borderId="6" xfId="0" applyFont="1" applyBorder="1" applyAlignment="1" applyProtection="1">
      <alignment horizontal="center" vertical="top"/>
      <protection hidden="1"/>
    </xf>
    <xf numFmtId="0" fontId="16" fillId="0" borderId="7" xfId="0" applyFont="1" applyBorder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31" fillId="7" borderId="52" xfId="0" applyFont="1" applyFill="1" applyBorder="1" applyAlignment="1" applyProtection="1">
      <alignment horizontal="center" vertical="center" wrapText="1"/>
      <protection hidden="1"/>
    </xf>
    <xf numFmtId="0" fontId="31" fillId="7" borderId="0" xfId="0" applyFont="1" applyFill="1" applyBorder="1" applyAlignment="1" applyProtection="1">
      <alignment horizontal="center" vertical="center" wrapText="1"/>
      <protection hidden="1"/>
    </xf>
    <xf numFmtId="0" fontId="33" fillId="0" borderId="19" xfId="0" applyFont="1" applyFill="1" applyBorder="1" applyAlignment="1">
      <alignment horizontal="center" vertical="center"/>
    </xf>
    <xf numFmtId="0" fontId="33" fillId="5" borderId="19" xfId="0" applyFont="1" applyFill="1" applyBorder="1" applyAlignment="1">
      <alignment horizontal="center"/>
    </xf>
    <xf numFmtId="0" fontId="0" fillId="0" borderId="53" xfId="0" applyFill="1" applyBorder="1"/>
    <xf numFmtId="0" fontId="0" fillId="0" borderId="50" xfId="0" applyFill="1" applyBorder="1"/>
    <xf numFmtId="0" fontId="1" fillId="10" borderId="19" xfId="0" applyNumberFormat="1" applyFont="1" applyFill="1" applyBorder="1" applyAlignment="1">
      <alignment horizontal="center"/>
    </xf>
    <xf numFmtId="0" fontId="0" fillId="10" borderId="32" xfId="0" applyFill="1" applyBorder="1"/>
    <xf numFmtId="0" fontId="0" fillId="10" borderId="32" xfId="0" applyNumberFormat="1" applyFill="1" applyBorder="1" applyAlignment="1">
      <alignment horizontal="center"/>
    </xf>
    <xf numFmtId="0" fontId="1" fillId="5" borderId="19" xfId="0" applyNumberFormat="1" applyFont="1" applyFill="1" applyBorder="1" applyAlignment="1">
      <alignment horizontal="center"/>
    </xf>
    <xf numFmtId="0" fontId="1" fillId="11" borderId="19" xfId="0" applyNumberFormat="1" applyFont="1" applyFill="1" applyBorder="1" applyAlignment="1">
      <alignment horizontal="center"/>
    </xf>
    <xf numFmtId="0" fontId="0" fillId="11" borderId="19" xfId="0" applyFill="1" applyBorder="1"/>
    <xf numFmtId="0" fontId="0" fillId="11" borderId="19" xfId="0" applyNumberFormat="1" applyFill="1" applyBorder="1" applyAlignment="1">
      <alignment horizontal="center"/>
    </xf>
    <xf numFmtId="0" fontId="0" fillId="5" borderId="19" xfId="0" applyFill="1" applyBorder="1"/>
    <xf numFmtId="0" fontId="0" fillId="5" borderId="19" xfId="0" applyNumberFormat="1" applyFill="1" applyBorder="1" applyAlignment="1">
      <alignment horizontal="center"/>
    </xf>
  </cellXfs>
  <cellStyles count="6">
    <cellStyle name="Hiperlink" xfId="1" builtinId="8"/>
    <cellStyle name="Hyperlink 2" xfId="2"/>
    <cellStyle name="Moeda" xfId="3" builtinId="4"/>
    <cellStyle name="Normal" xfId="0" builtinId="0"/>
    <cellStyle name="Normal 2" xfId="4"/>
    <cellStyle name="Normal 3" xfId="5"/>
  </cellStyles>
  <dxfs count="1466"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readingOrder="0"/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readingOrder="0"/>
    </dxf>
    <dxf>
      <font>
        <b/>
      </font>
    </dxf>
    <dxf>
      <font>
        <b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</font>
    </dxf>
    <dxf>
      <font>
        <b/>
      </font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indexed="6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horizontal="center" readingOrder="0"/>
    </dxf>
    <dxf>
      <alignment horizontal="center" readingOrder="0"/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</font>
    </dxf>
    <dxf>
      <alignment horizontal="center" readingOrder="0"/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33FFFF"/>
      <rgbColor rgb="00800080"/>
      <rgbColor rgb="00800000"/>
      <rgbColor rgb="00008080"/>
      <rgbColor rgb="000000FF"/>
      <rgbColor rgb="0000CCFF"/>
      <rgbColor rgb="00CCFFFF"/>
      <rgbColor rgb="0099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71787</xdr:colOff>
      <xdr:row>3</xdr:row>
      <xdr:rowOff>124240</xdr:rowOff>
    </xdr:from>
    <xdr:to>
      <xdr:col>17</xdr:col>
      <xdr:colOff>17066</xdr:colOff>
      <xdr:row>11</xdr:row>
      <xdr:rowOff>173934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6" r="13341"/>
        <a:stretch/>
      </xdr:blipFill>
      <xdr:spPr>
        <a:xfrm>
          <a:off x="5405787" y="720588"/>
          <a:ext cx="1469279" cy="1706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</xdr:row>
      <xdr:rowOff>76200</xdr:rowOff>
    </xdr:from>
    <xdr:to>
      <xdr:col>7</xdr:col>
      <xdr:colOff>438150</xdr:colOff>
      <xdr:row>6</xdr:row>
      <xdr:rowOff>85725</xdr:rowOff>
    </xdr:to>
    <xdr:grpSp>
      <xdr:nvGrpSpPr>
        <xdr:cNvPr id="10744" name="Group 9"/>
        <xdr:cNvGrpSpPr>
          <a:grpSpLocks/>
        </xdr:cNvGrpSpPr>
      </xdr:nvGrpSpPr>
      <xdr:grpSpPr bwMode="auto">
        <a:xfrm>
          <a:off x="2733675" y="752475"/>
          <a:ext cx="428625" cy="390525"/>
          <a:chOff x="287" y="76"/>
          <a:chExt cx="45" cy="35"/>
        </a:xfrm>
      </xdr:grpSpPr>
      <xdr:sp macro="" textlink="">
        <xdr:nvSpPr>
          <xdr:cNvPr id="10775" name="Line 5"/>
          <xdr:cNvSpPr>
            <a:spLocks noChangeShapeType="1"/>
          </xdr:cNvSpPr>
        </xdr:nvSpPr>
        <xdr:spPr bwMode="auto">
          <a:xfrm>
            <a:off x="287" y="76"/>
            <a:ext cx="1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6" name="Line 6"/>
          <xdr:cNvSpPr>
            <a:spLocks noChangeShapeType="1"/>
          </xdr:cNvSpPr>
        </xdr:nvSpPr>
        <xdr:spPr bwMode="auto">
          <a:xfrm>
            <a:off x="287" y="111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7" name="Line 7"/>
          <xdr:cNvSpPr>
            <a:spLocks noChangeShapeType="1"/>
          </xdr:cNvSpPr>
        </xdr:nvSpPr>
        <xdr:spPr bwMode="auto">
          <a:xfrm>
            <a:off x="306" y="77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8" name="Line 8"/>
          <xdr:cNvSpPr>
            <a:spLocks noChangeShapeType="1"/>
          </xdr:cNvSpPr>
        </xdr:nvSpPr>
        <xdr:spPr bwMode="auto">
          <a:xfrm>
            <a:off x="307" y="93"/>
            <a:ext cx="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8</xdr:row>
      <xdr:rowOff>66675</xdr:rowOff>
    </xdr:from>
    <xdr:to>
      <xdr:col>7</xdr:col>
      <xdr:colOff>438150</xdr:colOff>
      <xdr:row>10</xdr:row>
      <xdr:rowOff>76200</xdr:rowOff>
    </xdr:to>
    <xdr:grpSp>
      <xdr:nvGrpSpPr>
        <xdr:cNvPr id="10745" name="Group 10"/>
        <xdr:cNvGrpSpPr>
          <a:grpSpLocks/>
        </xdr:cNvGrpSpPr>
      </xdr:nvGrpSpPr>
      <xdr:grpSpPr bwMode="auto">
        <a:xfrm>
          <a:off x="2733675" y="1504950"/>
          <a:ext cx="428625" cy="390525"/>
          <a:chOff x="287" y="76"/>
          <a:chExt cx="45" cy="35"/>
        </a:xfrm>
      </xdr:grpSpPr>
      <xdr:sp macro="" textlink="">
        <xdr:nvSpPr>
          <xdr:cNvPr id="10771" name="Line 11"/>
          <xdr:cNvSpPr>
            <a:spLocks noChangeShapeType="1"/>
          </xdr:cNvSpPr>
        </xdr:nvSpPr>
        <xdr:spPr bwMode="auto">
          <a:xfrm>
            <a:off x="287" y="76"/>
            <a:ext cx="1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2" name="Line 12"/>
          <xdr:cNvSpPr>
            <a:spLocks noChangeShapeType="1"/>
          </xdr:cNvSpPr>
        </xdr:nvSpPr>
        <xdr:spPr bwMode="auto">
          <a:xfrm>
            <a:off x="287" y="111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3" name="Line 13"/>
          <xdr:cNvSpPr>
            <a:spLocks noChangeShapeType="1"/>
          </xdr:cNvSpPr>
        </xdr:nvSpPr>
        <xdr:spPr bwMode="auto">
          <a:xfrm>
            <a:off x="306" y="77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4" name="Line 14"/>
          <xdr:cNvSpPr>
            <a:spLocks noChangeShapeType="1"/>
          </xdr:cNvSpPr>
        </xdr:nvSpPr>
        <xdr:spPr bwMode="auto">
          <a:xfrm>
            <a:off x="307" y="93"/>
            <a:ext cx="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12</xdr:row>
      <xdr:rowOff>76200</xdr:rowOff>
    </xdr:from>
    <xdr:to>
      <xdr:col>7</xdr:col>
      <xdr:colOff>438150</xdr:colOff>
      <xdr:row>14</xdr:row>
      <xdr:rowOff>85725</xdr:rowOff>
    </xdr:to>
    <xdr:grpSp>
      <xdr:nvGrpSpPr>
        <xdr:cNvPr id="10746" name="Group 15"/>
        <xdr:cNvGrpSpPr>
          <a:grpSpLocks/>
        </xdr:cNvGrpSpPr>
      </xdr:nvGrpSpPr>
      <xdr:grpSpPr bwMode="auto">
        <a:xfrm>
          <a:off x="2733675" y="2276475"/>
          <a:ext cx="428625" cy="390525"/>
          <a:chOff x="287" y="76"/>
          <a:chExt cx="45" cy="35"/>
        </a:xfrm>
      </xdr:grpSpPr>
      <xdr:sp macro="" textlink="">
        <xdr:nvSpPr>
          <xdr:cNvPr id="10767" name="Line 16"/>
          <xdr:cNvSpPr>
            <a:spLocks noChangeShapeType="1"/>
          </xdr:cNvSpPr>
        </xdr:nvSpPr>
        <xdr:spPr bwMode="auto">
          <a:xfrm>
            <a:off x="287" y="76"/>
            <a:ext cx="1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8" name="Line 17"/>
          <xdr:cNvSpPr>
            <a:spLocks noChangeShapeType="1"/>
          </xdr:cNvSpPr>
        </xdr:nvSpPr>
        <xdr:spPr bwMode="auto">
          <a:xfrm>
            <a:off x="287" y="111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9" name="Line 18"/>
          <xdr:cNvSpPr>
            <a:spLocks noChangeShapeType="1"/>
          </xdr:cNvSpPr>
        </xdr:nvSpPr>
        <xdr:spPr bwMode="auto">
          <a:xfrm>
            <a:off x="306" y="77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70" name="Line 19"/>
          <xdr:cNvSpPr>
            <a:spLocks noChangeShapeType="1"/>
          </xdr:cNvSpPr>
        </xdr:nvSpPr>
        <xdr:spPr bwMode="auto">
          <a:xfrm>
            <a:off x="307" y="93"/>
            <a:ext cx="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9525</xdr:colOff>
      <xdr:row>16</xdr:row>
      <xdr:rowOff>76200</xdr:rowOff>
    </xdr:from>
    <xdr:to>
      <xdr:col>7</xdr:col>
      <xdr:colOff>438150</xdr:colOff>
      <xdr:row>18</xdr:row>
      <xdr:rowOff>85725</xdr:rowOff>
    </xdr:to>
    <xdr:grpSp>
      <xdr:nvGrpSpPr>
        <xdr:cNvPr id="10747" name="Group 20"/>
        <xdr:cNvGrpSpPr>
          <a:grpSpLocks/>
        </xdr:cNvGrpSpPr>
      </xdr:nvGrpSpPr>
      <xdr:grpSpPr bwMode="auto">
        <a:xfrm>
          <a:off x="2733675" y="3038475"/>
          <a:ext cx="428625" cy="390525"/>
          <a:chOff x="287" y="76"/>
          <a:chExt cx="45" cy="35"/>
        </a:xfrm>
      </xdr:grpSpPr>
      <xdr:sp macro="" textlink="">
        <xdr:nvSpPr>
          <xdr:cNvPr id="10763" name="Line 21"/>
          <xdr:cNvSpPr>
            <a:spLocks noChangeShapeType="1"/>
          </xdr:cNvSpPr>
        </xdr:nvSpPr>
        <xdr:spPr bwMode="auto">
          <a:xfrm>
            <a:off x="287" y="76"/>
            <a:ext cx="1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4" name="Line 22"/>
          <xdr:cNvSpPr>
            <a:spLocks noChangeShapeType="1"/>
          </xdr:cNvSpPr>
        </xdr:nvSpPr>
        <xdr:spPr bwMode="auto">
          <a:xfrm>
            <a:off x="287" y="111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5" name="Line 23"/>
          <xdr:cNvSpPr>
            <a:spLocks noChangeShapeType="1"/>
          </xdr:cNvSpPr>
        </xdr:nvSpPr>
        <xdr:spPr bwMode="auto">
          <a:xfrm>
            <a:off x="306" y="77"/>
            <a:ext cx="0" cy="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6" name="Line 24"/>
          <xdr:cNvSpPr>
            <a:spLocks noChangeShapeType="1"/>
          </xdr:cNvSpPr>
        </xdr:nvSpPr>
        <xdr:spPr bwMode="auto">
          <a:xfrm>
            <a:off x="307" y="93"/>
            <a:ext cx="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9525</xdr:colOff>
      <xdr:row>5</xdr:row>
      <xdr:rowOff>76200</xdr:rowOff>
    </xdr:from>
    <xdr:to>
      <xdr:col>14</xdr:col>
      <xdr:colOff>438150</xdr:colOff>
      <xdr:row>9</xdr:row>
      <xdr:rowOff>114300</xdr:rowOff>
    </xdr:to>
    <xdr:grpSp>
      <xdr:nvGrpSpPr>
        <xdr:cNvPr id="10748" name="Group 35"/>
        <xdr:cNvGrpSpPr>
          <a:grpSpLocks/>
        </xdr:cNvGrpSpPr>
      </xdr:nvGrpSpPr>
      <xdr:grpSpPr bwMode="auto">
        <a:xfrm>
          <a:off x="5867400" y="942975"/>
          <a:ext cx="428625" cy="800100"/>
          <a:chOff x="616" y="93"/>
          <a:chExt cx="45" cy="72"/>
        </a:xfrm>
      </xdr:grpSpPr>
      <xdr:sp macro="" textlink="">
        <xdr:nvSpPr>
          <xdr:cNvPr id="10759" name="Line 26"/>
          <xdr:cNvSpPr>
            <a:spLocks noChangeShapeType="1"/>
          </xdr:cNvSpPr>
        </xdr:nvSpPr>
        <xdr:spPr bwMode="auto">
          <a:xfrm>
            <a:off x="616" y="93"/>
            <a:ext cx="1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0" name="Line 27"/>
          <xdr:cNvSpPr>
            <a:spLocks noChangeShapeType="1"/>
          </xdr:cNvSpPr>
        </xdr:nvSpPr>
        <xdr:spPr bwMode="auto">
          <a:xfrm>
            <a:off x="616" y="16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1" name="Line 28"/>
          <xdr:cNvSpPr>
            <a:spLocks noChangeShapeType="1"/>
          </xdr:cNvSpPr>
        </xdr:nvSpPr>
        <xdr:spPr bwMode="auto">
          <a:xfrm>
            <a:off x="635" y="93"/>
            <a:ext cx="0" cy="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62" name="Line 29"/>
          <xdr:cNvSpPr>
            <a:spLocks noChangeShapeType="1"/>
          </xdr:cNvSpPr>
        </xdr:nvSpPr>
        <xdr:spPr bwMode="auto">
          <a:xfrm>
            <a:off x="636" y="127"/>
            <a:ext cx="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9525</xdr:colOff>
      <xdr:row>13</xdr:row>
      <xdr:rowOff>76200</xdr:rowOff>
    </xdr:from>
    <xdr:to>
      <xdr:col>14</xdr:col>
      <xdr:colOff>438150</xdr:colOff>
      <xdr:row>17</xdr:row>
      <xdr:rowOff>114300</xdr:rowOff>
    </xdr:to>
    <xdr:grpSp>
      <xdr:nvGrpSpPr>
        <xdr:cNvPr id="10749" name="Group 36"/>
        <xdr:cNvGrpSpPr>
          <a:grpSpLocks/>
        </xdr:cNvGrpSpPr>
      </xdr:nvGrpSpPr>
      <xdr:grpSpPr bwMode="auto">
        <a:xfrm>
          <a:off x="5867400" y="2466975"/>
          <a:ext cx="428625" cy="800100"/>
          <a:chOff x="616" y="93"/>
          <a:chExt cx="45" cy="72"/>
        </a:xfrm>
      </xdr:grpSpPr>
      <xdr:sp macro="" textlink="">
        <xdr:nvSpPr>
          <xdr:cNvPr id="10755" name="Line 37"/>
          <xdr:cNvSpPr>
            <a:spLocks noChangeShapeType="1"/>
          </xdr:cNvSpPr>
        </xdr:nvSpPr>
        <xdr:spPr bwMode="auto">
          <a:xfrm>
            <a:off x="616" y="93"/>
            <a:ext cx="1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56" name="Line 38"/>
          <xdr:cNvSpPr>
            <a:spLocks noChangeShapeType="1"/>
          </xdr:cNvSpPr>
        </xdr:nvSpPr>
        <xdr:spPr bwMode="auto">
          <a:xfrm>
            <a:off x="616" y="16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57" name="Line 39"/>
          <xdr:cNvSpPr>
            <a:spLocks noChangeShapeType="1"/>
          </xdr:cNvSpPr>
        </xdr:nvSpPr>
        <xdr:spPr bwMode="auto">
          <a:xfrm>
            <a:off x="635" y="93"/>
            <a:ext cx="0" cy="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58" name="Line 40"/>
          <xdr:cNvSpPr>
            <a:spLocks noChangeShapeType="1"/>
          </xdr:cNvSpPr>
        </xdr:nvSpPr>
        <xdr:spPr bwMode="auto">
          <a:xfrm>
            <a:off x="636" y="127"/>
            <a:ext cx="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19050</xdr:colOff>
      <xdr:row>7</xdr:row>
      <xdr:rowOff>104775</xdr:rowOff>
    </xdr:from>
    <xdr:to>
      <xdr:col>22</xdr:col>
      <xdr:colOff>0</xdr:colOff>
      <xdr:row>15</xdr:row>
      <xdr:rowOff>123825</xdr:rowOff>
    </xdr:to>
    <xdr:grpSp>
      <xdr:nvGrpSpPr>
        <xdr:cNvPr id="10750" name="Group 36"/>
        <xdr:cNvGrpSpPr>
          <a:grpSpLocks/>
        </xdr:cNvGrpSpPr>
      </xdr:nvGrpSpPr>
      <xdr:grpSpPr bwMode="auto">
        <a:xfrm>
          <a:off x="9410700" y="1352550"/>
          <a:ext cx="428625" cy="1543050"/>
          <a:chOff x="616" y="93"/>
          <a:chExt cx="45" cy="72"/>
        </a:xfrm>
      </xdr:grpSpPr>
      <xdr:sp macro="" textlink="">
        <xdr:nvSpPr>
          <xdr:cNvPr id="10751" name="Line 37"/>
          <xdr:cNvSpPr>
            <a:spLocks noChangeShapeType="1"/>
          </xdr:cNvSpPr>
        </xdr:nvSpPr>
        <xdr:spPr bwMode="auto">
          <a:xfrm>
            <a:off x="616" y="93"/>
            <a:ext cx="1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52" name="Line 38"/>
          <xdr:cNvSpPr>
            <a:spLocks noChangeShapeType="1"/>
          </xdr:cNvSpPr>
        </xdr:nvSpPr>
        <xdr:spPr bwMode="auto">
          <a:xfrm>
            <a:off x="616" y="164"/>
            <a:ext cx="1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53" name="Line 39"/>
          <xdr:cNvSpPr>
            <a:spLocks noChangeShapeType="1"/>
          </xdr:cNvSpPr>
        </xdr:nvSpPr>
        <xdr:spPr bwMode="auto">
          <a:xfrm>
            <a:off x="635" y="93"/>
            <a:ext cx="0" cy="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54" name="Line 40"/>
          <xdr:cNvSpPr>
            <a:spLocks noChangeShapeType="1"/>
          </xdr:cNvSpPr>
        </xdr:nvSpPr>
        <xdr:spPr bwMode="auto">
          <a:xfrm>
            <a:off x="636" y="127"/>
            <a:ext cx="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uL&#234;\Videos\Filmes\Bol&#227;o%20Copa%202010%20%20-%20Luiz%20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Settings"/>
      <sheetName val="Copa2010"/>
    </sheetNames>
    <sheetDataSet>
      <sheetData sheetId="0">
        <row r="1">
          <cell r="A1" t="str">
            <v>Português</v>
          </cell>
        </row>
        <row r="2">
          <cell r="A2" t="str">
            <v>Tabela Copa do Mundo 2010 África do Sul</v>
          </cell>
        </row>
        <row r="3">
          <cell r="A3" t="str">
            <v>Primeira Fase</v>
          </cell>
        </row>
        <row r="4">
          <cell r="A4" t="str">
            <v>Oitavas de Final</v>
          </cell>
        </row>
        <row r="5">
          <cell r="A5" t="str">
            <v>Quartas de Final</v>
          </cell>
        </row>
        <row r="6">
          <cell r="A6" t="str">
            <v>Semi Final</v>
          </cell>
        </row>
        <row r="7">
          <cell r="A7" t="str">
            <v>Terceiro Lugar</v>
          </cell>
        </row>
        <row r="8">
          <cell r="A8" t="str">
            <v>Final</v>
          </cell>
        </row>
        <row r="9">
          <cell r="A9" t="str">
            <v>Grupo</v>
          </cell>
        </row>
        <row r="10">
          <cell r="A10" t="str">
            <v>PL</v>
          </cell>
        </row>
        <row r="11">
          <cell r="A11" t="str">
            <v>V</v>
          </cell>
        </row>
        <row r="12">
          <cell r="A12" t="str">
            <v>E</v>
          </cell>
        </row>
        <row r="13">
          <cell r="A13" t="str">
            <v>D</v>
          </cell>
        </row>
        <row r="14">
          <cell r="A14" t="str">
            <v>GP- GC</v>
          </cell>
        </row>
        <row r="15">
          <cell r="A15" t="str">
            <v>PTO</v>
          </cell>
        </row>
        <row r="18">
          <cell r="A18" t="str">
            <v>Dom</v>
          </cell>
        </row>
        <row r="19">
          <cell r="A19" t="str">
            <v>Seg</v>
          </cell>
        </row>
        <row r="20">
          <cell r="A20" t="str">
            <v>Ter</v>
          </cell>
        </row>
        <row r="21">
          <cell r="A21" t="str">
            <v>Qua</v>
          </cell>
        </row>
        <row r="22">
          <cell r="A22" t="str">
            <v>Qui</v>
          </cell>
        </row>
        <row r="23">
          <cell r="A23" t="str">
            <v>Sex</v>
          </cell>
        </row>
        <row r="24">
          <cell r="A24" t="str">
            <v>Sab</v>
          </cell>
        </row>
        <row r="25">
          <cell r="A25" t="str">
            <v>Jan</v>
          </cell>
        </row>
        <row r="26">
          <cell r="A26" t="str">
            <v>Fev</v>
          </cell>
        </row>
        <row r="27">
          <cell r="A27" t="str">
            <v>Mar</v>
          </cell>
        </row>
        <row r="28">
          <cell r="A28" t="str">
            <v>Apr</v>
          </cell>
        </row>
        <row r="29">
          <cell r="A29" t="str">
            <v>Mai</v>
          </cell>
        </row>
        <row r="30">
          <cell r="A30" t="str">
            <v>Jun</v>
          </cell>
        </row>
        <row r="31">
          <cell r="A31" t="str">
            <v>Jul</v>
          </cell>
        </row>
        <row r="32">
          <cell r="A32" t="str">
            <v>Ago</v>
          </cell>
        </row>
        <row r="33">
          <cell r="A33" t="str">
            <v>Set</v>
          </cell>
        </row>
        <row r="34">
          <cell r="A34" t="str">
            <v>Otu</v>
          </cell>
        </row>
        <row r="35">
          <cell r="A35" t="str">
            <v>Nov</v>
          </cell>
        </row>
        <row r="36">
          <cell r="A36" t="str">
            <v>Dez</v>
          </cell>
        </row>
        <row r="37">
          <cell r="A37" t="str">
            <v>Time</v>
          </cell>
        </row>
        <row r="38">
          <cell r="A38" t="str">
            <v>África do Sul</v>
          </cell>
        </row>
        <row r="39">
          <cell r="A39" t="str">
            <v>México</v>
          </cell>
        </row>
        <row r="40">
          <cell r="A40" t="str">
            <v>Uruguai</v>
          </cell>
        </row>
        <row r="41">
          <cell r="A41" t="str">
            <v>França</v>
          </cell>
        </row>
        <row r="42">
          <cell r="A42" t="str">
            <v>Argentina</v>
          </cell>
        </row>
        <row r="43">
          <cell r="A43" t="str">
            <v>Nigéria</v>
          </cell>
        </row>
        <row r="44">
          <cell r="A44" t="str">
            <v>Coréia do Sul</v>
          </cell>
        </row>
        <row r="45">
          <cell r="A45" t="str">
            <v>Grécia</v>
          </cell>
        </row>
        <row r="46">
          <cell r="A46" t="str">
            <v>Inglaterra</v>
          </cell>
        </row>
        <row r="47">
          <cell r="A47" t="str">
            <v>EUA</v>
          </cell>
        </row>
        <row r="48">
          <cell r="A48" t="str">
            <v>Argélia</v>
          </cell>
        </row>
        <row r="49">
          <cell r="A49" t="str">
            <v>Eslovênia</v>
          </cell>
        </row>
        <row r="50">
          <cell r="A50" t="str">
            <v>Alemanha</v>
          </cell>
        </row>
        <row r="51">
          <cell r="A51" t="str">
            <v>Austrália</v>
          </cell>
        </row>
        <row r="52">
          <cell r="A52" t="str">
            <v>Sérvia</v>
          </cell>
        </row>
        <row r="53">
          <cell r="A53" t="str">
            <v>Gana</v>
          </cell>
        </row>
        <row r="54">
          <cell r="A54" t="str">
            <v>Holanda</v>
          </cell>
        </row>
        <row r="55">
          <cell r="A55" t="str">
            <v>Dinamarca</v>
          </cell>
        </row>
        <row r="56">
          <cell r="A56" t="str">
            <v>Japão</v>
          </cell>
        </row>
        <row r="57">
          <cell r="A57" t="str">
            <v>Camarões</v>
          </cell>
        </row>
        <row r="58">
          <cell r="A58" t="str">
            <v>Itália</v>
          </cell>
        </row>
        <row r="59">
          <cell r="A59" t="str">
            <v>Paraguai</v>
          </cell>
        </row>
        <row r="60">
          <cell r="A60" t="str">
            <v>Nova Zelândia</v>
          </cell>
        </row>
        <row r="61">
          <cell r="A61" t="str">
            <v>Eslováquia</v>
          </cell>
        </row>
        <row r="62">
          <cell r="A62" t="str">
            <v>Brasil</v>
          </cell>
        </row>
        <row r="63">
          <cell r="A63" t="str">
            <v>Coréia do Norte</v>
          </cell>
        </row>
        <row r="64">
          <cell r="A64" t="str">
            <v>Costa do Marfim</v>
          </cell>
        </row>
        <row r="65">
          <cell r="A65" t="str">
            <v>Portugal</v>
          </cell>
        </row>
        <row r="66">
          <cell r="A66" t="str">
            <v>Espanha</v>
          </cell>
        </row>
        <row r="67">
          <cell r="A67" t="str">
            <v>Suiça</v>
          </cell>
        </row>
        <row r="68">
          <cell r="A68" t="str">
            <v>Honduras</v>
          </cell>
        </row>
        <row r="69">
          <cell r="A69" t="str">
            <v>Chile</v>
          </cell>
        </row>
        <row r="70">
          <cell r="A70" t="str">
            <v>1A</v>
          </cell>
        </row>
        <row r="71">
          <cell r="A71" t="str">
            <v>2A</v>
          </cell>
        </row>
        <row r="72">
          <cell r="A72" t="str">
            <v>1B</v>
          </cell>
        </row>
        <row r="73">
          <cell r="A73" t="str">
            <v>2B</v>
          </cell>
        </row>
        <row r="74">
          <cell r="A74" t="str">
            <v>1C</v>
          </cell>
        </row>
        <row r="75">
          <cell r="A75" t="str">
            <v>2C</v>
          </cell>
        </row>
        <row r="76">
          <cell r="A76" t="str">
            <v>1D</v>
          </cell>
        </row>
        <row r="77">
          <cell r="A77" t="str">
            <v>2D</v>
          </cell>
        </row>
        <row r="78">
          <cell r="A78" t="str">
            <v>1E</v>
          </cell>
        </row>
        <row r="79">
          <cell r="A79" t="str">
            <v>2E</v>
          </cell>
        </row>
        <row r="80">
          <cell r="A80" t="str">
            <v>1F</v>
          </cell>
        </row>
        <row r="81">
          <cell r="A81" t="str">
            <v>2F</v>
          </cell>
        </row>
        <row r="82">
          <cell r="A82" t="str">
            <v>1G</v>
          </cell>
        </row>
        <row r="83">
          <cell r="A83" t="str">
            <v>2G</v>
          </cell>
        </row>
        <row r="84">
          <cell r="A84" t="str">
            <v>1H</v>
          </cell>
        </row>
        <row r="85">
          <cell r="A85" t="str">
            <v>2H</v>
          </cell>
        </row>
        <row r="86">
          <cell r="A86" t="str">
            <v>W49</v>
          </cell>
        </row>
        <row r="87">
          <cell r="A87" t="str">
            <v>W50</v>
          </cell>
        </row>
        <row r="88">
          <cell r="A88" t="str">
            <v>W51</v>
          </cell>
        </row>
        <row r="89">
          <cell r="A89" t="str">
            <v>W52</v>
          </cell>
        </row>
        <row r="90">
          <cell r="A90" t="str">
            <v>W53</v>
          </cell>
        </row>
        <row r="91">
          <cell r="A91" t="str">
            <v>W54</v>
          </cell>
        </row>
        <row r="92">
          <cell r="A92" t="str">
            <v>W55</v>
          </cell>
        </row>
        <row r="93">
          <cell r="A93" t="str">
            <v>W56</v>
          </cell>
        </row>
        <row r="94">
          <cell r="A94" t="str">
            <v>W57</v>
          </cell>
        </row>
        <row r="95">
          <cell r="A95" t="str">
            <v>W58</v>
          </cell>
        </row>
        <row r="96">
          <cell r="A96" t="str">
            <v>W59</v>
          </cell>
        </row>
        <row r="97">
          <cell r="A97" t="str">
            <v>W60</v>
          </cell>
        </row>
        <row r="98">
          <cell r="A98" t="str">
            <v>W61</v>
          </cell>
        </row>
        <row r="99">
          <cell r="A99" t="str">
            <v>W62</v>
          </cell>
        </row>
        <row r="100">
          <cell r="A100" t="str">
            <v>L61</v>
          </cell>
        </row>
        <row r="101">
          <cell r="A101" t="str">
            <v>L62</v>
          </cell>
        </row>
        <row r="102">
          <cell r="A102" t="str">
            <v>Campeão 2010</v>
          </cell>
        </row>
        <row r="103">
          <cell r="A103" t="str">
            <v>Cape Town</v>
          </cell>
        </row>
        <row r="104">
          <cell r="A104" t="str">
            <v>Durban</v>
          </cell>
        </row>
        <row r="105">
          <cell r="A105" t="str">
            <v>Johannesburg - JEP</v>
          </cell>
        </row>
        <row r="106">
          <cell r="A106" t="str">
            <v>Johannesburg - JSC</v>
          </cell>
        </row>
        <row r="107">
          <cell r="A107" t="str">
            <v>Mangaung / Bloemfontein</v>
          </cell>
        </row>
        <row r="108">
          <cell r="A108" t="str">
            <v>Nelson Mandela Bay</v>
          </cell>
        </row>
        <row r="109">
          <cell r="A109" t="str">
            <v>Nelspruit</v>
          </cell>
        </row>
        <row r="110">
          <cell r="A110" t="str">
            <v>Polokwane</v>
          </cell>
        </row>
        <row r="111">
          <cell r="A111" t="str">
            <v>Rustenburg</v>
          </cell>
        </row>
        <row r="112">
          <cell r="A112" t="str">
            <v>Tshwane/Pretoria</v>
          </cell>
        </row>
        <row r="113">
          <cell r="A113" t="str">
            <v>Venue</v>
          </cell>
        </row>
        <row r="114">
          <cell r="A114" t="str">
            <v>Johannesburg</v>
          </cell>
        </row>
      </sheetData>
      <sheetData sheetId="1">
        <row r="13">
          <cell r="G13">
            <v>1</v>
          </cell>
        </row>
        <row r="14">
          <cell r="G14">
            <v>0.375</v>
          </cell>
        </row>
        <row r="15">
          <cell r="B15" t="str">
            <v>Espanha</v>
          </cell>
          <cell r="C15">
            <v>1622</v>
          </cell>
        </row>
        <row r="16">
          <cell r="B16" t="str">
            <v>Brasil</v>
          </cell>
          <cell r="C16">
            <v>1592</v>
          </cell>
        </row>
        <row r="17">
          <cell r="B17" t="str">
            <v>Holanda</v>
          </cell>
          <cell r="C17">
            <v>1279</v>
          </cell>
        </row>
        <row r="18">
          <cell r="B18" t="str">
            <v>Itália</v>
          </cell>
          <cell r="C18">
            <v>1215</v>
          </cell>
        </row>
        <row r="19">
          <cell r="B19" t="str">
            <v>Portugal</v>
          </cell>
          <cell r="C19">
            <v>1181</v>
          </cell>
        </row>
        <row r="20">
          <cell r="B20" t="str">
            <v>Alemanha</v>
          </cell>
          <cell r="C20">
            <v>1170</v>
          </cell>
        </row>
        <row r="21">
          <cell r="B21" t="str">
            <v>França</v>
          </cell>
          <cell r="C21">
            <v>1122</v>
          </cell>
        </row>
        <row r="22">
          <cell r="B22" t="str">
            <v>Argentina</v>
          </cell>
          <cell r="C22">
            <v>1085</v>
          </cell>
        </row>
        <row r="23">
          <cell r="B23" t="str">
            <v>Inglaterra</v>
          </cell>
          <cell r="C23">
            <v>1063</v>
          </cell>
        </row>
        <row r="24">
          <cell r="B24" t="str">
            <v>Camarões</v>
          </cell>
          <cell r="C24">
            <v>1035</v>
          </cell>
        </row>
        <row r="25">
          <cell r="B25" t="str">
            <v>Grécia</v>
          </cell>
          <cell r="C25">
            <v>1028</v>
          </cell>
        </row>
        <row r="26">
          <cell r="B26" t="str">
            <v>EUA</v>
          </cell>
          <cell r="C26">
            <v>980</v>
          </cell>
        </row>
        <row r="27">
          <cell r="B27" t="str">
            <v>México</v>
          </cell>
          <cell r="C27">
            <v>931</v>
          </cell>
        </row>
        <row r="28">
          <cell r="B28" t="str">
            <v>Costa do Marfim</v>
          </cell>
          <cell r="C28">
            <v>927</v>
          </cell>
        </row>
        <row r="29">
          <cell r="B29" t="str">
            <v>Chile</v>
          </cell>
          <cell r="C29">
            <v>926</v>
          </cell>
        </row>
        <row r="30">
          <cell r="B30" t="str">
            <v>Suiça</v>
          </cell>
          <cell r="C30">
            <v>924</v>
          </cell>
        </row>
        <row r="31">
          <cell r="B31" t="str">
            <v>Uruguai</v>
          </cell>
          <cell r="C31">
            <v>901</v>
          </cell>
        </row>
        <row r="32">
          <cell r="B32" t="str">
            <v>Sérvia</v>
          </cell>
          <cell r="C32">
            <v>900</v>
          </cell>
        </row>
        <row r="33">
          <cell r="B33" t="str">
            <v>Austrália</v>
          </cell>
          <cell r="C33">
            <v>863</v>
          </cell>
        </row>
        <row r="34">
          <cell r="B34" t="str">
            <v>Nigéria</v>
          </cell>
          <cell r="C34">
            <v>848</v>
          </cell>
        </row>
        <row r="35">
          <cell r="B35" t="str">
            <v>Dinamarca</v>
          </cell>
          <cell r="C35">
            <v>835</v>
          </cell>
        </row>
        <row r="36">
          <cell r="B36" t="str">
            <v>Argélia</v>
          </cell>
          <cell r="C36">
            <v>823</v>
          </cell>
        </row>
        <row r="37">
          <cell r="B37" t="str">
            <v>Paraguai</v>
          </cell>
          <cell r="C37">
            <v>816</v>
          </cell>
        </row>
        <row r="38">
          <cell r="B38" t="str">
            <v>Eslovênia</v>
          </cell>
          <cell r="C38">
            <v>756</v>
          </cell>
        </row>
        <row r="39">
          <cell r="B39" t="str">
            <v>Eslováquia</v>
          </cell>
          <cell r="C39">
            <v>755</v>
          </cell>
        </row>
        <row r="40">
          <cell r="B40" t="str">
            <v>Gana</v>
          </cell>
          <cell r="C40">
            <v>739</v>
          </cell>
        </row>
        <row r="41">
          <cell r="B41" t="str">
            <v>Honduras</v>
          </cell>
          <cell r="C41">
            <v>738</v>
          </cell>
        </row>
        <row r="42">
          <cell r="B42" t="str">
            <v>Japão</v>
          </cell>
          <cell r="C42">
            <v>709</v>
          </cell>
        </row>
        <row r="43">
          <cell r="B43" t="str">
            <v>Coréia do Sul</v>
          </cell>
          <cell r="C43">
            <v>625</v>
          </cell>
        </row>
        <row r="44">
          <cell r="B44" t="str">
            <v>Nova Zelândia</v>
          </cell>
          <cell r="C44">
            <v>433</v>
          </cell>
        </row>
        <row r="45">
          <cell r="B45" t="str">
            <v>Coréia do Norte</v>
          </cell>
          <cell r="C45">
            <v>399</v>
          </cell>
        </row>
        <row r="46">
          <cell r="B46" t="str">
            <v>África do Sul</v>
          </cell>
          <cell r="C46">
            <v>377</v>
          </cell>
          <cell r="G46">
            <v>1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is Fernando G. Bottaro" refreshedDate="43280.518047569443" createdVersion="5" refreshedVersion="5" recordCount="41">
  <cacheSource type="worksheet">
    <worksheetSource ref="I3:J44" sheet="1ª Fase"/>
  </cacheSource>
  <cacheFields count="2">
    <cacheField name="Nome" numFmtId="0">
      <sharedItems containsMixedTypes="1" containsNumber="1" containsInteger="1" minValue="0" maxValue="9" count="51">
        <s v="HIRLENE GALBINE"/>
        <s v="JÉSSICA VENTRILHO"/>
        <s v="ARISTEU"/>
        <s v="ELIAS"/>
        <s v="FABIO"/>
        <s v="WAGNER SUPERGAUSS"/>
        <s v="JOSÉ PAULO"/>
        <s v="RAPHAEL"/>
        <s v="LETÍCIA"/>
        <s v="DIRCEU"/>
        <s v="ALEXANDRE"/>
        <s v="BRUNO"/>
        <s v="FERNANDO XAVIER"/>
        <s v="EVANDRO"/>
        <s v="RODRIGO"/>
        <s v="ULISSES 1 "/>
        <s v="ULISSES 2"/>
        <s v="LUIZ CARLOS"/>
        <s v="MARCELO SANTANA"/>
        <s v="RÉGIS SANTANA"/>
        <s v="JOSE FIRMO"/>
        <s v="ELEN GALBINE"/>
        <s v="BENE"/>
        <s v="FERNANDO"/>
        <s v="VALDERI"/>
        <s v="EDISON"/>
        <s v="DOUGLAS LIMA"/>
        <s v="WELTON SUPERGAUSS"/>
        <s v="RENATO"/>
        <s v="MARCIO"/>
        <s v="WANDERLEY"/>
        <s v="FERRAZ"/>
        <s v="ISABELA BOTTARO"/>
        <s v="SIRLEY BOTTARO"/>
        <s v="HENRIQUE"/>
        <s v="JAIR"/>
        <s v="NETO"/>
        <s v="ELISÂNGELA"/>
        <s v="AMARILDO"/>
        <s v="LUIS F"/>
        <s v="SILVIO"/>
        <n v="0" u="1"/>
        <n v="7" u="1"/>
        <n v="3" u="1"/>
        <n v="9" u="1"/>
        <n v="6" u="1"/>
        <n v="1" u="1"/>
        <n v="5" u="1"/>
        <n v="2" u="1"/>
        <n v="4" u="1"/>
        <n v="8" u="1"/>
      </sharedItems>
    </cacheField>
    <cacheField name="Pontuação" numFmtId="0">
      <sharedItems containsSemiMixedTypes="0" containsString="0" containsNumber="1" containsInteger="1" minValue="221" maxValue="3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uis Fernando G. Bottaro" refreshedDate="43298.433423148148" createdVersion="5" refreshedVersion="5" minRefreshableVersion="3" recordCount="25">
  <cacheSource type="worksheet">
    <worksheetSource ref="I42:J67" sheet="2ª Fase"/>
  </cacheSource>
  <cacheFields count="2">
    <cacheField name="Nome" numFmtId="0">
      <sharedItems containsMixedTypes="1" containsNumber="1" containsInteger="1" minValue="1" maxValue="35" count="60">
        <s v="AMARILDO"/>
        <s v="ULISSES"/>
        <s v="DANIEL PAIXÃO"/>
        <s v="LUIS FERNANDO"/>
        <s v="JOAQUIM"/>
        <s v="ELISÂNGELA"/>
        <s v="JAIR 1"/>
        <s v="JAIR 2"/>
        <s v="EDISON"/>
        <s v="ELIAS"/>
        <s v="RENATO 1"/>
        <s v="RENATO 2"/>
        <s v="LUIZ CARLOS"/>
        <s v="FABIO"/>
        <s v="RAPHAEL 1"/>
        <s v="RAPHAEL 2"/>
        <s v="LEANDRO (AMIGO RAPHAEL)"/>
        <s v="SILVIO"/>
        <s v="ISABELA G BOTTARO"/>
        <s v="SIRLEY G BOTTARO"/>
        <s v="JESSICA VENTRILHO"/>
        <s v="FELIPE GARCIA"/>
        <s v="TÉRCIO GARCIA"/>
        <s v="RODRIGO FUJI"/>
        <s v="AURÉLIO"/>
        <n v="7" u="1"/>
        <n v="3" u="1"/>
        <n v="33" u="1"/>
        <n v="29" u="1"/>
        <n v="19" u="1"/>
        <n v="32" u="1"/>
        <n v="22" u="1"/>
        <n v="14" u="1"/>
        <n v="9" u="1"/>
        <n v="6" u="1"/>
        <n v="1" u="1"/>
        <n v="25" u="1"/>
        <n v="28" u="1"/>
        <n v="18" u="1"/>
        <n v="12" u="1"/>
        <n v="5" u="1"/>
        <n v="2" u="1"/>
        <n v="31" u="1"/>
        <n v="21" u="1"/>
        <n v="24" u="1"/>
        <n v="15" u="1"/>
        <n v="10" u="1"/>
        <n v="4" u="1"/>
        <n v="27" u="1"/>
        <n v="17" u="1"/>
        <n v="35" u="1"/>
        <n v="30" u="1"/>
        <n v="20" u="1"/>
        <n v="13" u="1"/>
        <n v="8" u="1"/>
        <n v="34" u="1"/>
        <n v="23" u="1"/>
        <n v="26" u="1"/>
        <n v="16" u="1"/>
        <n v="11" u="1"/>
      </sharedItems>
    </cacheField>
    <cacheField name="Pontos" numFmtId="0">
      <sharedItems containsSemiMixedTypes="0" containsString="0" containsNumber="1" containsInteger="1" minValue="60" maxValue="2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n v="281"/>
  </r>
  <r>
    <x v="1"/>
    <n v="232"/>
  </r>
  <r>
    <x v="2"/>
    <n v="253"/>
  </r>
  <r>
    <x v="3"/>
    <n v="250"/>
  </r>
  <r>
    <x v="4"/>
    <n v="261"/>
  </r>
  <r>
    <x v="5"/>
    <n v="246"/>
  </r>
  <r>
    <x v="6"/>
    <n v="275"/>
  </r>
  <r>
    <x v="7"/>
    <n v="269"/>
  </r>
  <r>
    <x v="8"/>
    <n v="263"/>
  </r>
  <r>
    <x v="9"/>
    <n v="224"/>
  </r>
  <r>
    <x v="10"/>
    <n v="282"/>
  </r>
  <r>
    <x v="11"/>
    <n v="261"/>
  </r>
  <r>
    <x v="12"/>
    <n v="258"/>
  </r>
  <r>
    <x v="13"/>
    <n v="244"/>
  </r>
  <r>
    <x v="14"/>
    <n v="238"/>
  </r>
  <r>
    <x v="15"/>
    <n v="232"/>
  </r>
  <r>
    <x v="16"/>
    <n v="282"/>
  </r>
  <r>
    <x v="17"/>
    <n v="283"/>
  </r>
  <r>
    <x v="18"/>
    <n v="287"/>
  </r>
  <r>
    <x v="19"/>
    <n v="271"/>
  </r>
  <r>
    <x v="20"/>
    <n v="280"/>
  </r>
  <r>
    <x v="21"/>
    <n v="249"/>
  </r>
  <r>
    <x v="22"/>
    <n v="277"/>
  </r>
  <r>
    <x v="23"/>
    <n v="232"/>
  </r>
  <r>
    <x v="24"/>
    <n v="239"/>
  </r>
  <r>
    <x v="25"/>
    <n v="221"/>
  </r>
  <r>
    <x v="26"/>
    <n v="262"/>
  </r>
  <r>
    <x v="27"/>
    <n v="271"/>
  </r>
  <r>
    <x v="28"/>
    <n v="308"/>
  </r>
  <r>
    <x v="29"/>
    <n v="256"/>
  </r>
  <r>
    <x v="30"/>
    <n v="241"/>
  </r>
  <r>
    <x v="31"/>
    <n v="240"/>
  </r>
  <r>
    <x v="32"/>
    <n v="244"/>
  </r>
  <r>
    <x v="33"/>
    <n v="237"/>
  </r>
  <r>
    <x v="34"/>
    <n v="256"/>
  </r>
  <r>
    <x v="35"/>
    <n v="274"/>
  </r>
  <r>
    <x v="36"/>
    <n v="281"/>
  </r>
  <r>
    <x v="37"/>
    <n v="321"/>
  </r>
  <r>
    <x v="38"/>
    <n v="287"/>
  </r>
  <r>
    <x v="39"/>
    <n v="272"/>
  </r>
  <r>
    <x v="40"/>
    <n v="29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">
  <r>
    <x v="0"/>
    <n v="104"/>
  </r>
  <r>
    <x v="1"/>
    <n v="85"/>
  </r>
  <r>
    <x v="2"/>
    <n v="102"/>
  </r>
  <r>
    <x v="3"/>
    <n v="78"/>
  </r>
  <r>
    <x v="4"/>
    <n v="87"/>
  </r>
  <r>
    <x v="5"/>
    <n v="88"/>
  </r>
  <r>
    <x v="6"/>
    <n v="89"/>
  </r>
  <r>
    <x v="7"/>
    <n v="89"/>
  </r>
  <r>
    <x v="8"/>
    <n v="60"/>
  </r>
  <r>
    <x v="9"/>
    <n v="82"/>
  </r>
  <r>
    <x v="10"/>
    <n v="191"/>
  </r>
  <r>
    <x v="11"/>
    <n v="78"/>
  </r>
  <r>
    <x v="12"/>
    <n v="93"/>
  </r>
  <r>
    <x v="13"/>
    <n v="116"/>
  </r>
  <r>
    <x v="14"/>
    <n v="208"/>
  </r>
  <r>
    <x v="15"/>
    <n v="148"/>
  </r>
  <r>
    <x v="16"/>
    <n v="118"/>
  </r>
  <r>
    <x v="17"/>
    <n v="70"/>
  </r>
  <r>
    <x v="18"/>
    <n v="94"/>
  </r>
  <r>
    <x v="19"/>
    <n v="110"/>
  </r>
  <r>
    <x v="20"/>
    <n v="74"/>
  </r>
  <r>
    <x v="21"/>
    <n v="84"/>
  </r>
  <r>
    <x v="22"/>
    <n v="100"/>
  </r>
  <r>
    <x v="23"/>
    <n v="119"/>
  </r>
  <r>
    <x v="24"/>
    <n v="1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a dinâmica2" cacheId="3" dataOnRows="1" applyNumberFormats="0" applyBorderFormats="0" applyFontFormats="0" applyPatternFormats="0" applyAlignmentFormats="0" applyWidthHeightFormats="1" dataCaption="Dados" updatedVersion="5" minRefreshableVersion="3" showMemberPropertyTips="0" rowGrandTotals="0" itemPrintTitles="1" createdVersion="5" indent="0" compact="0" compactData="0" gridDropZones="1">
  <location ref="L5:M47" firstHeaderRow="2" firstDataRow="2" firstDataCol="1"/>
  <pivotFields count="2">
    <pivotField axis="axisRow" compact="0" outline="0" subtotalTop="0" showAll="0" includeNewItemsInFilter="1" sortType="descending">
      <items count="52">
        <item m="1" x="46"/>
        <item m="1" x="48"/>
        <item m="1" x="43"/>
        <item m="1" x="49"/>
        <item m="1" x="47"/>
        <item m="1" x="45"/>
        <item m="1" x="42"/>
        <item m="1" x="50"/>
        <item m="1" x="44"/>
        <item m="1" x="4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ubtotalTop="0" showAll="0" includeNewItemsInFilter="1"/>
  </pivotFields>
  <rowFields count="1">
    <field x="0"/>
  </rowFields>
  <rowItems count="41">
    <i>
      <x v="47"/>
    </i>
    <i>
      <x v="38"/>
    </i>
    <i>
      <x v="50"/>
    </i>
    <i>
      <x v="48"/>
    </i>
    <i>
      <x v="28"/>
    </i>
    <i>
      <x v="27"/>
    </i>
    <i>
      <x v="20"/>
    </i>
    <i>
      <x v="26"/>
    </i>
    <i>
      <x v="10"/>
    </i>
    <i>
      <x v="46"/>
    </i>
    <i>
      <x v="30"/>
    </i>
    <i>
      <x v="32"/>
    </i>
    <i>
      <x v="16"/>
    </i>
    <i>
      <x v="45"/>
    </i>
    <i>
      <x v="49"/>
    </i>
    <i>
      <x v="37"/>
    </i>
    <i>
      <x v="29"/>
    </i>
    <i>
      <x v="17"/>
    </i>
    <i>
      <x v="18"/>
    </i>
    <i>
      <x v="36"/>
    </i>
    <i>
      <x v="14"/>
    </i>
    <i>
      <x v="21"/>
    </i>
    <i>
      <x v="22"/>
    </i>
    <i>
      <x v="44"/>
    </i>
    <i>
      <x v="39"/>
    </i>
    <i>
      <x v="12"/>
    </i>
    <i>
      <x v="13"/>
    </i>
    <i>
      <x v="31"/>
    </i>
    <i>
      <x v="15"/>
    </i>
    <i>
      <x v="23"/>
    </i>
    <i>
      <x v="42"/>
    </i>
    <i>
      <x v="40"/>
    </i>
    <i>
      <x v="41"/>
    </i>
    <i>
      <x v="34"/>
    </i>
    <i>
      <x v="24"/>
    </i>
    <i>
      <x v="43"/>
    </i>
    <i>
      <x v="33"/>
    </i>
    <i>
      <x v="25"/>
    </i>
    <i>
      <x v="11"/>
    </i>
    <i>
      <x v="19"/>
    </i>
    <i>
      <x v="35"/>
    </i>
  </rowItems>
  <colItems count="1">
    <i/>
  </colItems>
  <dataFields count="1">
    <dataField name="Ranking" fld="1" baseField="0" baseItem="0"/>
  </dataFields>
  <formats count="7">
    <format dxfId="1457">
      <pivotArea field="0" type="button" dataOnly="0" labelOnly="1" outline="0" axis="axisRow" fieldPosition="0"/>
    </format>
    <format dxfId="1456">
      <pivotArea type="origin" dataOnly="0" labelOnly="1" outline="0" fieldPosition="0"/>
    </format>
    <format dxfId="1455">
      <pivotArea type="all" dataOnly="0" outline="0" fieldPosition="0"/>
    </format>
    <format dxfId="1454">
      <pivotArea outline="0" collapsedLevelsAreSubtotals="1" fieldPosition="0"/>
    </format>
    <format dxfId="1453">
      <pivotArea type="topRight" dataOnly="0" labelOnly="1" outline="0" fieldPosition="0"/>
    </format>
    <format dxfId="1452">
      <pivotArea dataOnly="0" labelOnly="1" outline="0" fieldPosition="0">
        <references count="1">
          <reference field="0" count="0"/>
        </references>
      </pivotArea>
    </format>
    <format dxfId="1451">
      <pivotArea field="0" type="button" dataOnly="0" labelOnly="1" outline="0" axis="axisRow" fieldPosition="0"/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a dinâmica2" cacheId="7" dataOnRows="1" applyNumberFormats="0" applyBorderFormats="0" applyFontFormats="0" applyPatternFormats="0" applyAlignmentFormats="0" applyWidthHeightFormats="1" dataCaption="Dados" updatedVersion="5" minRefreshableVersion="3" showMemberPropertyTips="0" rowGrandTotals="0" itemPrintTitles="1" createdVersion="5" indent="0" compact="0" compactData="0" gridDropZones="1">
  <location ref="M13:N39" firstHeaderRow="2" firstDataRow="2" firstDataCol="1"/>
  <pivotFields count="2">
    <pivotField axis="axisRow" compact="0" outline="0" subtotalTop="0" showAll="0" includeNewItemsInFilter="1" sortType="descending">
      <items count="61">
        <item m="1" x="35"/>
        <item m="1" x="41"/>
        <item m="1" x="26"/>
        <item m="1" x="47"/>
        <item m="1" x="40"/>
        <item m="1" x="34"/>
        <item m="1" x="25"/>
        <item m="1" x="54"/>
        <item m="1" x="33"/>
        <item m="1" x="46"/>
        <item m="1" x="59"/>
        <item m="1" x="39"/>
        <item m="1" x="53"/>
        <item m="1" x="32"/>
        <item m="1" x="45"/>
        <item m="1" x="58"/>
        <item m="1" x="49"/>
        <item m="1" x="38"/>
        <item m="1" x="29"/>
        <item m="1" x="52"/>
        <item m="1" x="43"/>
        <item m="1" x="31"/>
        <item m="1" x="56"/>
        <item m="1" x="44"/>
        <item m="1" x="36"/>
        <item m="1" x="57"/>
        <item m="1" x="48"/>
        <item m="1" x="37"/>
        <item m="1" x="28"/>
        <item m="1" x="51"/>
        <item m="1" x="42"/>
        <item m="1" x="30"/>
        <item m="1" x="27"/>
        <item m="1" x="55"/>
        <item m="1" x="5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ubtotalTop="0" showAll="0" includeNewItemsInFilter="1"/>
  </pivotFields>
  <rowFields count="1">
    <field x="0"/>
  </rowFields>
  <rowItems count="25">
    <i>
      <x v="49"/>
    </i>
    <i>
      <x v="45"/>
    </i>
    <i>
      <x v="50"/>
    </i>
    <i>
      <x v="58"/>
    </i>
    <i>
      <x v="51"/>
    </i>
    <i>
      <x v="59"/>
    </i>
    <i>
      <x v="48"/>
    </i>
    <i>
      <x v="54"/>
    </i>
    <i>
      <x v="35"/>
    </i>
    <i>
      <x v="37"/>
    </i>
    <i>
      <x v="57"/>
    </i>
    <i>
      <x v="53"/>
    </i>
    <i>
      <x v="47"/>
    </i>
    <i>
      <x v="42"/>
    </i>
    <i>
      <x v="41"/>
    </i>
    <i>
      <x v="40"/>
    </i>
    <i>
      <x v="39"/>
    </i>
    <i>
      <x v="36"/>
    </i>
    <i>
      <x v="56"/>
    </i>
    <i>
      <x v="44"/>
    </i>
    <i>
      <x v="46"/>
    </i>
    <i>
      <x v="38"/>
    </i>
    <i>
      <x v="55"/>
    </i>
    <i>
      <x v="52"/>
    </i>
    <i>
      <x v="43"/>
    </i>
  </rowItems>
  <colItems count="1">
    <i/>
  </colItems>
  <dataFields count="1">
    <dataField name="Ranking Final" fld="1" baseField="0" baseItem="0"/>
  </dataFields>
  <formats count="28">
    <format dxfId="178">
      <pivotArea outline="0" fieldPosition="0"/>
    </format>
    <format dxfId="177">
      <pivotArea type="topRight" dataOnly="0" labelOnly="1" outline="0" fieldPosition="0"/>
    </format>
    <format dxfId="176">
      <pivotArea type="origin" dataOnly="0" labelOnly="1" outline="0" fieldPosition="0"/>
    </format>
    <format dxfId="175">
      <pivotArea field="0" type="button" dataOnly="0" labelOnly="1" outline="0" axis="axisRow" fieldPosition="0"/>
    </format>
    <format dxfId="174">
      <pivotArea type="topRight" dataOnly="0" labelOnly="1" outline="0" fieldPosition="0"/>
    </format>
    <format dxfId="173">
      <pivotArea type="origin" dataOnly="0" labelOnly="1" outline="0" fieldPosition="0"/>
    </format>
    <format dxfId="172">
      <pivotArea field="0" type="button" dataOnly="0" labelOnly="1" outline="0" axis="axisRow" fieldPosition="0"/>
    </format>
    <format dxfId="171">
      <pivotArea type="topRight" dataOnly="0" labelOnly="1" outline="0" fieldPosition="0"/>
    </format>
    <format dxfId="170">
      <pivotArea type="origin" dataOnly="0" labelOnly="1" outline="0" fieldPosition="0"/>
    </format>
    <format dxfId="169">
      <pivotArea field="0" type="button" dataOnly="0" labelOnly="1" outline="0" axis="axisRow" fieldPosition="0"/>
    </format>
    <format dxfId="168">
      <pivotArea type="topRight" dataOnly="0" labelOnly="1" outline="0" fieldPosition="0"/>
    </format>
    <format dxfId="167">
      <pivotArea field="0" type="button" dataOnly="0" labelOnly="1" outline="0" axis="axisRow" fieldPosition="0"/>
    </format>
    <format dxfId="166">
      <pivotArea outline="0" fieldPosition="0">
        <references count="1">
          <reference field="0" count="0" selected="0"/>
        </references>
      </pivotArea>
    </format>
    <format dxfId="165">
      <pivotArea dataOnly="0" labelOnly="1" outline="0" fieldPosition="0">
        <references count="1">
          <reference field="0" count="0"/>
        </references>
      </pivotArea>
    </format>
    <format dxfId="164">
      <pivotArea field="0" type="button" dataOnly="0" labelOnly="1" outline="0" axis="axisRow" fieldPosition="0"/>
    </format>
    <format dxfId="163">
      <pivotArea field="0" type="button" dataOnly="0" labelOnly="1" outline="0" axis="axisRow" fieldPosition="0"/>
    </format>
    <format dxfId="162">
      <pivotArea type="origin" dataOnly="0" labelOnly="1" outline="0" fieldPosition="0"/>
    </format>
    <format dxfId="50">
      <pivotArea dataOnly="0" labelOnly="1" outline="0" fieldPosition="0">
        <references count="1">
          <reference field="0" count="0"/>
        </references>
      </pivotArea>
    </format>
    <format dxfId="37">
      <pivotArea outline="0" collapsedLevelsAreSubtotals="1" fieldPosition="0">
        <references count="1">
          <reference field="0" count="1" selected="0">
            <x v="49"/>
          </reference>
        </references>
      </pivotArea>
    </format>
    <format dxfId="36">
      <pivotArea dataOnly="0" labelOnly="1" outline="0" fieldPosition="0">
        <references count="1">
          <reference field="0" count="1">
            <x v="49"/>
          </reference>
        </references>
      </pivotArea>
    </format>
    <format dxfId="35">
      <pivotArea outline="0" collapsedLevelsAreSubtotals="1" fieldPosition="0">
        <references count="1">
          <reference field="0" count="1" selected="0">
            <x v="45"/>
          </reference>
        </references>
      </pivotArea>
    </format>
    <format dxfId="34">
      <pivotArea dataOnly="0" labelOnly="1" outline="0" fieldPosition="0">
        <references count="1">
          <reference field="0" count="1">
            <x v="45"/>
          </reference>
        </references>
      </pivotArea>
    </format>
    <format dxfId="33">
      <pivotArea outline="0" collapsedLevelsAreSubtotals="1" fieldPosition="0">
        <references count="1">
          <reference field="0" count="1" selected="0">
            <x v="50"/>
          </reference>
        </references>
      </pivotArea>
    </format>
    <format dxfId="32">
      <pivotArea dataOnly="0" labelOnly="1" outline="0" fieldPosition="0">
        <references count="1">
          <reference field="0" count="1">
            <x v="50"/>
          </reference>
        </references>
      </pivotArea>
    </format>
    <format dxfId="31">
      <pivotArea outline="0" collapsedLevelsAreSubtotals="1" fieldPosition="0">
        <references count="1">
          <reference field="0" count="1" selected="0">
            <x v="50"/>
          </reference>
        </references>
      </pivotArea>
    </format>
    <format dxfId="30">
      <pivotArea dataOnly="0" labelOnly="1" outline="0" fieldPosition="0">
        <references count="1">
          <reference field="0" count="1">
            <x v="50"/>
          </reference>
        </references>
      </pivotArea>
    </format>
    <format dxfId="29">
      <pivotArea outline="0" collapsedLevelsAreSubtotals="1" fieldPosition="0">
        <references count="1">
          <reference field="0" count="1" selected="0">
            <x v="45"/>
          </reference>
        </references>
      </pivotArea>
    </format>
    <format dxfId="28">
      <pivotArea dataOnly="0" labelOnly="1" outline="0" fieldPosition="0">
        <references count="1">
          <reference field="0" count="1">
            <x v="45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mar.ind.br/bolao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emar.ind.br/bolao.xl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63"/>
  <sheetViews>
    <sheetView topLeftCell="A2" zoomScaleNormal="100" zoomScaleSheetLayoutView="85" workbookViewId="0">
      <selection activeCell="AF23" sqref="AF23"/>
    </sheetView>
  </sheetViews>
  <sheetFormatPr defaultRowHeight="15.75" customHeight="1" x14ac:dyDescent="0.2"/>
  <cols>
    <col min="1" max="1" width="3.140625" style="5" customWidth="1"/>
    <col min="2" max="2" width="15.7109375" customWidth="1"/>
    <col min="5" max="5" width="15.7109375" customWidth="1"/>
    <col min="6" max="6" width="15.140625" style="5" hidden="1" customWidth="1"/>
    <col min="7" max="7" width="6.42578125" style="5" customWidth="1"/>
    <col min="8" max="8" width="6.7109375" style="5" customWidth="1"/>
    <col min="9" max="9" width="25.140625" style="21" hidden="1" customWidth="1"/>
    <col min="10" max="10" width="14.42578125" style="5" hidden="1" customWidth="1"/>
    <col min="11" max="11" width="2.42578125" hidden="1" customWidth="1"/>
    <col min="12" max="12" width="28.5703125" style="21" customWidth="1"/>
    <col min="13" max="13" width="12.7109375" customWidth="1"/>
    <col min="14" max="14" width="2.42578125" customWidth="1"/>
    <col min="15" max="16" width="11.7109375" customWidth="1"/>
    <col min="18" max="19" width="4.28515625" style="5" customWidth="1"/>
    <col min="20" max="20" width="11.7109375" customWidth="1"/>
    <col min="21" max="21" width="7.5703125" customWidth="1"/>
    <col min="22" max="23" width="4.28515625" style="5" customWidth="1"/>
    <col min="24" max="24" width="11.7109375" customWidth="1"/>
    <col min="25" max="25" width="7.5703125" customWidth="1"/>
    <col min="26" max="27" width="4.28515625" style="5" customWidth="1"/>
    <col min="28" max="28" width="11.7109375" customWidth="1"/>
    <col min="29" max="29" width="7.5703125" customWidth="1"/>
    <col min="30" max="31" width="4.28515625" style="5" customWidth="1"/>
    <col min="32" max="32" width="11.7109375" customWidth="1"/>
    <col min="33" max="33" width="7.5703125" customWidth="1"/>
    <col min="34" max="35" width="4.28515625" style="5" customWidth="1"/>
    <col min="36" max="36" width="11.7109375" customWidth="1"/>
    <col min="37" max="37" width="7.5703125" customWidth="1"/>
    <col min="38" max="39" width="4.28515625" style="5" customWidth="1"/>
    <col min="40" max="40" width="11.7109375" customWidth="1"/>
    <col min="41" max="41" width="7.5703125" customWidth="1"/>
    <col min="42" max="43" width="4.28515625" style="5" customWidth="1"/>
    <col min="44" max="44" width="11.7109375" customWidth="1"/>
    <col min="45" max="45" width="7.5703125" customWidth="1"/>
    <col min="46" max="47" width="4.28515625" style="5" customWidth="1"/>
    <col min="48" max="48" width="11.7109375" customWidth="1"/>
    <col min="49" max="49" width="7.5703125" customWidth="1"/>
    <col min="50" max="51" width="4.28515625" style="5" customWidth="1"/>
    <col min="52" max="52" width="11.7109375" customWidth="1"/>
    <col min="53" max="53" width="7.5703125" customWidth="1"/>
    <col min="54" max="55" width="4.28515625" style="5" customWidth="1"/>
    <col min="56" max="56" width="11.7109375" customWidth="1"/>
    <col min="57" max="57" width="7.5703125" customWidth="1"/>
    <col min="58" max="59" width="4.28515625" style="5" customWidth="1"/>
    <col min="60" max="60" width="11.7109375" customWidth="1"/>
    <col min="61" max="61" width="7.5703125" customWidth="1"/>
    <col min="62" max="63" width="4.28515625" style="5" customWidth="1"/>
    <col min="64" max="64" width="11.7109375" customWidth="1"/>
    <col min="65" max="65" width="7.5703125" customWidth="1"/>
    <col min="66" max="67" width="4.28515625" style="5" customWidth="1"/>
    <col min="68" max="68" width="11.7109375" customWidth="1"/>
    <col min="69" max="69" width="7.5703125" customWidth="1"/>
    <col min="70" max="71" width="4.28515625" style="5" customWidth="1"/>
    <col min="72" max="72" width="11.7109375" customWidth="1"/>
    <col min="73" max="73" width="7.5703125" customWidth="1"/>
    <col min="74" max="75" width="4.28515625" style="5" customWidth="1"/>
    <col min="76" max="76" width="11.7109375" customWidth="1"/>
    <col min="77" max="77" width="7.5703125" customWidth="1"/>
    <col min="78" max="79" width="4.28515625" style="5" customWidth="1"/>
    <col min="80" max="80" width="11.7109375" customWidth="1"/>
    <col min="81" max="81" width="7.5703125" customWidth="1"/>
    <col min="82" max="83" width="4.28515625" style="5" customWidth="1"/>
    <col min="84" max="84" width="11.7109375" customWidth="1"/>
    <col min="85" max="85" width="7.5703125" customWidth="1"/>
    <col min="86" max="87" width="4.28515625" style="5" customWidth="1"/>
    <col min="88" max="88" width="11.7109375" customWidth="1"/>
    <col min="89" max="89" width="7.5703125" customWidth="1"/>
    <col min="90" max="91" width="4.28515625" style="5" customWidth="1"/>
    <col min="92" max="92" width="11.7109375" customWidth="1"/>
    <col min="93" max="93" width="7.5703125" customWidth="1"/>
    <col min="94" max="95" width="4.28515625" style="5" customWidth="1"/>
    <col min="96" max="96" width="11.7109375" customWidth="1"/>
    <col min="97" max="97" width="7.5703125" customWidth="1"/>
    <col min="98" max="99" width="4.28515625" style="5" customWidth="1"/>
    <col min="100" max="100" width="11.7109375" customWidth="1"/>
    <col min="101" max="101" width="7.5703125" customWidth="1"/>
    <col min="102" max="103" width="4.28515625" style="5" customWidth="1"/>
    <col min="104" max="104" width="11.7109375" customWidth="1"/>
    <col min="105" max="105" width="7.5703125" customWidth="1"/>
    <col min="106" max="107" width="4.28515625" style="5" customWidth="1"/>
    <col min="108" max="108" width="11.7109375" customWidth="1"/>
    <col min="109" max="109" width="7.5703125" customWidth="1"/>
    <col min="110" max="111" width="4.28515625" style="5" customWidth="1"/>
    <col min="112" max="112" width="11.7109375" customWidth="1"/>
    <col min="113" max="113" width="7.5703125" customWidth="1"/>
    <col min="114" max="115" width="4.28515625" style="5" customWidth="1"/>
    <col min="116" max="116" width="11.7109375" customWidth="1"/>
    <col min="117" max="117" width="7.5703125" customWidth="1"/>
    <col min="118" max="119" width="4.28515625" style="5" customWidth="1"/>
    <col min="120" max="120" width="11.7109375" customWidth="1"/>
    <col min="121" max="121" width="7.5703125" customWidth="1"/>
    <col min="122" max="123" width="4.28515625" style="5" customWidth="1"/>
    <col min="124" max="124" width="11.7109375" customWidth="1"/>
    <col min="125" max="125" width="7.5703125" customWidth="1"/>
    <col min="126" max="127" width="4.28515625" style="5" customWidth="1"/>
    <col min="128" max="128" width="11.7109375" customWidth="1"/>
    <col min="129" max="129" width="7.5703125" customWidth="1"/>
    <col min="130" max="131" width="4.28515625" style="5" customWidth="1"/>
    <col min="132" max="132" width="11.7109375" customWidth="1"/>
    <col min="133" max="133" width="7.5703125" customWidth="1"/>
    <col min="134" max="135" width="4.28515625" style="5" customWidth="1"/>
    <col min="136" max="136" width="11.7109375" customWidth="1"/>
    <col min="137" max="137" width="7.5703125" customWidth="1"/>
    <col min="138" max="139" width="4.28515625" style="5" customWidth="1"/>
    <col min="140" max="140" width="11.7109375" customWidth="1"/>
    <col min="141" max="141" width="7.5703125" customWidth="1"/>
    <col min="142" max="143" width="4.28515625" style="5" customWidth="1"/>
    <col min="144" max="144" width="11.7109375" customWidth="1"/>
    <col min="145" max="145" width="7.5703125" customWidth="1"/>
    <col min="146" max="147" width="4.28515625" style="5" customWidth="1"/>
    <col min="148" max="148" width="11.7109375" customWidth="1"/>
    <col min="149" max="149" width="7.5703125" customWidth="1"/>
    <col min="150" max="151" width="4.28515625" style="5" customWidth="1"/>
    <col min="152" max="152" width="11.7109375" customWidth="1"/>
    <col min="153" max="153" width="7.5703125" customWidth="1"/>
    <col min="154" max="155" width="4.28515625" style="5" customWidth="1"/>
    <col min="156" max="156" width="11.7109375" customWidth="1"/>
    <col min="157" max="157" width="7.5703125" customWidth="1"/>
    <col min="158" max="159" width="4.28515625" style="5" customWidth="1"/>
    <col min="160" max="160" width="11.7109375" customWidth="1"/>
    <col min="161" max="161" width="7.5703125" customWidth="1"/>
    <col min="162" max="163" width="4.28515625" style="5" customWidth="1"/>
    <col min="164" max="164" width="11.7109375" customWidth="1"/>
    <col min="165" max="165" width="7.5703125" customWidth="1"/>
    <col min="166" max="167" width="4.28515625" style="5" customWidth="1"/>
    <col min="168" max="168" width="11.7109375" customWidth="1"/>
    <col min="169" max="169" width="7.5703125" customWidth="1"/>
    <col min="170" max="171" width="4.28515625" style="5" customWidth="1"/>
    <col min="172" max="172" width="11.7109375" customWidth="1"/>
    <col min="173" max="173" width="7.5703125" customWidth="1"/>
    <col min="174" max="175" width="4.28515625" style="5" customWidth="1"/>
    <col min="176" max="176" width="16.7109375" customWidth="1"/>
    <col min="177" max="177" width="7.5703125" customWidth="1"/>
    <col min="178" max="179" width="4.28515625" style="5" customWidth="1"/>
    <col min="180" max="180" width="16.7109375" customWidth="1"/>
    <col min="181" max="181" width="7.5703125" customWidth="1"/>
  </cols>
  <sheetData>
    <row r="1" spans="1:181" ht="15.75" hidden="1" customHeight="1" x14ac:dyDescent="0.2">
      <c r="L1" s="21" t="s">
        <v>20</v>
      </c>
      <c r="M1" s="24">
        <f>A2</f>
        <v>48</v>
      </c>
      <c r="N1" s="21" t="s">
        <v>110</v>
      </c>
      <c r="P1" s="220" t="s">
        <v>109</v>
      </c>
    </row>
    <row r="2" spans="1:181" ht="15.75" customHeight="1" x14ac:dyDescent="0.2">
      <c r="A2" s="5">
        <v>48</v>
      </c>
      <c r="B2" s="223" t="s">
        <v>15</v>
      </c>
      <c r="C2" s="224"/>
      <c r="D2" s="224"/>
      <c r="E2" s="225"/>
      <c r="J2" s="21"/>
      <c r="P2" s="221"/>
      <c r="R2" s="206" t="s">
        <v>119</v>
      </c>
      <c r="S2" s="207"/>
      <c r="T2" s="207"/>
      <c r="U2" s="91">
        <f>SUM(U4:U51)</f>
        <v>281</v>
      </c>
      <c r="V2" s="206" t="s">
        <v>139</v>
      </c>
      <c r="W2" s="207"/>
      <c r="X2" s="207"/>
      <c r="Y2" s="91">
        <f>SUM(Y4:Y51)</f>
        <v>232</v>
      </c>
      <c r="Z2" s="206" t="s">
        <v>118</v>
      </c>
      <c r="AA2" s="207"/>
      <c r="AB2" s="207"/>
      <c r="AC2" s="91">
        <f>SUM(AC4:AC51)</f>
        <v>253</v>
      </c>
      <c r="AD2" s="206" t="s">
        <v>153</v>
      </c>
      <c r="AE2" s="207"/>
      <c r="AF2" s="207"/>
      <c r="AG2" s="91">
        <f>SUM(AG4:AG51)</f>
        <v>250</v>
      </c>
      <c r="AH2" s="206" t="s">
        <v>154</v>
      </c>
      <c r="AI2" s="207"/>
      <c r="AJ2" s="207"/>
      <c r="AK2" s="91">
        <f>SUM(AK4:AK51)</f>
        <v>261</v>
      </c>
      <c r="AL2" s="206" t="s">
        <v>140</v>
      </c>
      <c r="AM2" s="207"/>
      <c r="AN2" s="207"/>
      <c r="AO2" s="91">
        <f>SUM(AO4:AO51)</f>
        <v>246</v>
      </c>
      <c r="AP2" s="206" t="s">
        <v>141</v>
      </c>
      <c r="AQ2" s="207"/>
      <c r="AR2" s="207"/>
      <c r="AS2" s="91">
        <f>SUM(AS4:AS51)</f>
        <v>275</v>
      </c>
      <c r="AT2" s="206" t="s">
        <v>142</v>
      </c>
      <c r="AU2" s="207"/>
      <c r="AV2" s="207"/>
      <c r="AW2" s="91">
        <f>SUM(AW4:AW51)</f>
        <v>269</v>
      </c>
      <c r="AX2" s="206" t="s">
        <v>173</v>
      </c>
      <c r="AY2" s="207"/>
      <c r="AZ2" s="207"/>
      <c r="BA2" s="91">
        <f>SUM(BA4:BA51)</f>
        <v>263</v>
      </c>
      <c r="BB2" s="207" t="s">
        <v>144</v>
      </c>
      <c r="BC2" s="207"/>
      <c r="BD2" s="207"/>
      <c r="BE2" s="166">
        <f>SUM(BE4:BE51)</f>
        <v>224</v>
      </c>
      <c r="BF2" s="207" t="s">
        <v>145</v>
      </c>
      <c r="BG2" s="207"/>
      <c r="BH2" s="207"/>
      <c r="BI2" s="166">
        <f>SUM(BI4:BI51)</f>
        <v>282</v>
      </c>
      <c r="BJ2" s="207" t="s">
        <v>155</v>
      </c>
      <c r="BK2" s="207"/>
      <c r="BL2" s="207"/>
      <c r="BM2" s="166">
        <f>SUM(BM4:BM51)</f>
        <v>261</v>
      </c>
      <c r="BN2" s="207" t="s">
        <v>156</v>
      </c>
      <c r="BO2" s="207"/>
      <c r="BP2" s="207"/>
      <c r="BQ2" s="166">
        <f>SUM(BQ4:BQ51)</f>
        <v>258</v>
      </c>
      <c r="BR2" s="207" t="s">
        <v>146</v>
      </c>
      <c r="BS2" s="207"/>
      <c r="BT2" s="207"/>
      <c r="BU2" s="166">
        <f>SUM(BU4:BU51)</f>
        <v>244</v>
      </c>
      <c r="BV2" s="207" t="s">
        <v>147</v>
      </c>
      <c r="BW2" s="207"/>
      <c r="BX2" s="207"/>
      <c r="BY2" s="166">
        <f>SUM(BY4:BY51)</f>
        <v>238</v>
      </c>
      <c r="BZ2" s="207" t="s">
        <v>148</v>
      </c>
      <c r="CA2" s="207"/>
      <c r="CB2" s="207"/>
      <c r="CC2" s="166">
        <f>SUM(CC4:CC51)</f>
        <v>232</v>
      </c>
      <c r="CD2" s="207" t="s">
        <v>149</v>
      </c>
      <c r="CE2" s="207"/>
      <c r="CF2" s="207"/>
      <c r="CG2" s="166">
        <f>SUM(CG4:CG51)</f>
        <v>282</v>
      </c>
      <c r="CH2" s="207" t="s">
        <v>157</v>
      </c>
      <c r="CI2" s="207"/>
      <c r="CJ2" s="207"/>
      <c r="CK2" s="166">
        <f>SUM(CK4:CK51)</f>
        <v>283</v>
      </c>
      <c r="CL2" s="207" t="s">
        <v>150</v>
      </c>
      <c r="CM2" s="207"/>
      <c r="CN2" s="207"/>
      <c r="CO2" s="166">
        <f>SUM(CO4:CO51)</f>
        <v>287</v>
      </c>
      <c r="CP2" s="207" t="s">
        <v>151</v>
      </c>
      <c r="CQ2" s="207"/>
      <c r="CR2" s="207"/>
      <c r="CS2" s="166">
        <f>SUM(CS4:CS51)</f>
        <v>271</v>
      </c>
      <c r="CT2" s="207" t="s">
        <v>152</v>
      </c>
      <c r="CU2" s="207"/>
      <c r="CV2" s="207"/>
      <c r="CW2" s="166">
        <f>SUM(CW4:CW51)</f>
        <v>280</v>
      </c>
      <c r="CX2" s="207" t="s">
        <v>120</v>
      </c>
      <c r="CY2" s="207"/>
      <c r="CZ2" s="207"/>
      <c r="DA2" s="91">
        <f>SUM(DA4:DA51)</f>
        <v>249</v>
      </c>
      <c r="DB2" s="207" t="s">
        <v>158</v>
      </c>
      <c r="DC2" s="207"/>
      <c r="DD2" s="207"/>
      <c r="DE2" s="91">
        <f>SUM(DE4:DE51)</f>
        <v>277</v>
      </c>
      <c r="DF2" s="207" t="s">
        <v>159</v>
      </c>
      <c r="DG2" s="207"/>
      <c r="DH2" s="207"/>
      <c r="DI2" s="91">
        <f>SUM(DI4:DI51)</f>
        <v>232</v>
      </c>
      <c r="DJ2" s="207" t="s">
        <v>160</v>
      </c>
      <c r="DK2" s="207"/>
      <c r="DL2" s="207"/>
      <c r="DM2" s="91">
        <f>SUM(DM4:DM51)</f>
        <v>239</v>
      </c>
      <c r="DN2" s="207" t="s">
        <v>161</v>
      </c>
      <c r="DO2" s="207"/>
      <c r="DP2" s="207"/>
      <c r="DQ2" s="91">
        <f>SUM(DQ4:DQ51)</f>
        <v>221</v>
      </c>
      <c r="DR2" s="207" t="s">
        <v>121</v>
      </c>
      <c r="DS2" s="207"/>
      <c r="DT2" s="207"/>
      <c r="DU2" s="91">
        <f>SUM(DU4:DU51)</f>
        <v>262</v>
      </c>
      <c r="DV2" s="206" t="s">
        <v>162</v>
      </c>
      <c r="DW2" s="207"/>
      <c r="DX2" s="207"/>
      <c r="DY2" s="91">
        <f>SUM(DY4:DY51)</f>
        <v>271</v>
      </c>
      <c r="DZ2" s="206" t="s">
        <v>163</v>
      </c>
      <c r="EA2" s="207"/>
      <c r="EB2" s="207"/>
      <c r="EC2" s="91">
        <f>SUM(EC4:EC51)</f>
        <v>308</v>
      </c>
      <c r="ED2" s="206" t="s">
        <v>164</v>
      </c>
      <c r="EE2" s="207"/>
      <c r="EF2" s="207"/>
      <c r="EG2" s="166">
        <f>SUM(EG4:EG51)</f>
        <v>256</v>
      </c>
      <c r="EH2" s="206" t="s">
        <v>165</v>
      </c>
      <c r="EI2" s="207"/>
      <c r="EJ2" s="207"/>
      <c r="EK2" s="166">
        <f>SUM(EK4:EK51)</f>
        <v>241</v>
      </c>
      <c r="EL2" s="206" t="s">
        <v>166</v>
      </c>
      <c r="EM2" s="207"/>
      <c r="EN2" s="207"/>
      <c r="EO2" s="166">
        <f>SUM(EO4:EO51)</f>
        <v>240</v>
      </c>
      <c r="EP2" s="206" t="s">
        <v>167</v>
      </c>
      <c r="EQ2" s="207"/>
      <c r="ER2" s="207"/>
      <c r="ES2" s="166">
        <f>SUM(ES4:ES51)</f>
        <v>244</v>
      </c>
      <c r="ET2" s="206" t="s">
        <v>168</v>
      </c>
      <c r="EU2" s="207"/>
      <c r="EV2" s="207"/>
      <c r="EW2" s="166">
        <f>SUM(EW4:EW51)</f>
        <v>237</v>
      </c>
      <c r="EX2" s="206" t="s">
        <v>169</v>
      </c>
      <c r="EY2" s="207"/>
      <c r="EZ2" s="207"/>
      <c r="FA2" s="166">
        <f>SUM(FA4:FA51)</f>
        <v>256</v>
      </c>
      <c r="FB2" s="206" t="s">
        <v>170</v>
      </c>
      <c r="FC2" s="207"/>
      <c r="FD2" s="207"/>
      <c r="FE2" s="166">
        <f>SUM(FE4:FE51)</f>
        <v>274</v>
      </c>
      <c r="FF2" s="206" t="s">
        <v>171</v>
      </c>
      <c r="FG2" s="207"/>
      <c r="FH2" s="207"/>
      <c r="FI2" s="166">
        <f>SUM(FI4:FI51)</f>
        <v>281</v>
      </c>
      <c r="FJ2" s="206" t="s">
        <v>172</v>
      </c>
      <c r="FK2" s="207"/>
      <c r="FL2" s="207"/>
      <c r="FM2" s="166">
        <f>SUM(FM4:FM51)</f>
        <v>321</v>
      </c>
      <c r="FN2" s="206" t="s">
        <v>117</v>
      </c>
      <c r="FO2" s="207"/>
      <c r="FP2" s="207"/>
      <c r="FQ2" s="166">
        <f>SUM(FQ4:FQ51)</f>
        <v>287</v>
      </c>
      <c r="FR2" s="206" t="s">
        <v>143</v>
      </c>
      <c r="FS2" s="207"/>
      <c r="FT2" s="207"/>
      <c r="FU2" s="169">
        <f>SUM(FU4:FU51)</f>
        <v>272</v>
      </c>
      <c r="FV2" s="206" t="s">
        <v>174</v>
      </c>
      <c r="FW2" s="207"/>
      <c r="FX2" s="207"/>
      <c r="FY2" s="169">
        <f>SUM(FY4:FY51)</f>
        <v>292</v>
      </c>
    </row>
    <row r="3" spans="1:181" ht="15.75" customHeight="1" x14ac:dyDescent="0.2">
      <c r="B3" s="226"/>
      <c r="C3" s="227"/>
      <c r="D3" s="227"/>
      <c r="E3" s="228"/>
      <c r="F3" s="6" t="s">
        <v>16</v>
      </c>
      <c r="I3" s="22" t="s">
        <v>21</v>
      </c>
      <c r="J3" s="22" t="s">
        <v>22</v>
      </c>
      <c r="L3" s="231">
        <f ca="1">TODAY()</f>
        <v>43298</v>
      </c>
      <c r="M3" s="232"/>
      <c r="P3" s="221"/>
      <c r="R3" s="210" t="s">
        <v>17</v>
      </c>
      <c r="S3" s="211"/>
      <c r="T3" s="165" t="s">
        <v>18</v>
      </c>
      <c r="U3" s="165" t="s">
        <v>19</v>
      </c>
      <c r="V3" s="210" t="s">
        <v>17</v>
      </c>
      <c r="W3" s="211"/>
      <c r="X3" s="165" t="s">
        <v>18</v>
      </c>
      <c r="Y3" s="165" t="s">
        <v>19</v>
      </c>
      <c r="Z3" s="210" t="s">
        <v>17</v>
      </c>
      <c r="AA3" s="211"/>
      <c r="AB3" s="165" t="s">
        <v>18</v>
      </c>
      <c r="AC3" s="165" t="s">
        <v>19</v>
      </c>
      <c r="AD3" s="210" t="s">
        <v>17</v>
      </c>
      <c r="AE3" s="211"/>
      <c r="AF3" s="165" t="s">
        <v>18</v>
      </c>
      <c r="AG3" s="165" t="s">
        <v>19</v>
      </c>
      <c r="AH3" s="210" t="s">
        <v>17</v>
      </c>
      <c r="AI3" s="211"/>
      <c r="AJ3" s="165" t="s">
        <v>18</v>
      </c>
      <c r="AK3" s="165" t="s">
        <v>19</v>
      </c>
      <c r="AL3" s="210" t="s">
        <v>17</v>
      </c>
      <c r="AM3" s="211"/>
      <c r="AN3" s="165" t="s">
        <v>18</v>
      </c>
      <c r="AO3" s="165" t="s">
        <v>19</v>
      </c>
      <c r="AP3" s="210" t="s">
        <v>17</v>
      </c>
      <c r="AQ3" s="211"/>
      <c r="AR3" s="165" t="s">
        <v>18</v>
      </c>
      <c r="AS3" s="165" t="s">
        <v>19</v>
      </c>
      <c r="AT3" s="210" t="s">
        <v>17</v>
      </c>
      <c r="AU3" s="211"/>
      <c r="AV3" s="165" t="s">
        <v>18</v>
      </c>
      <c r="AW3" s="165" t="s">
        <v>19</v>
      </c>
      <c r="AX3" s="210" t="s">
        <v>17</v>
      </c>
      <c r="AY3" s="211"/>
      <c r="AZ3" s="165" t="s">
        <v>18</v>
      </c>
      <c r="BA3" s="165" t="s">
        <v>19</v>
      </c>
      <c r="BB3" s="210" t="s">
        <v>17</v>
      </c>
      <c r="BC3" s="211"/>
      <c r="BD3" s="167" t="s">
        <v>18</v>
      </c>
      <c r="BE3" s="167" t="s">
        <v>19</v>
      </c>
      <c r="BF3" s="210" t="s">
        <v>17</v>
      </c>
      <c r="BG3" s="211"/>
      <c r="BH3" s="167" t="s">
        <v>18</v>
      </c>
      <c r="BI3" s="167" t="s">
        <v>19</v>
      </c>
      <c r="BJ3" s="210" t="s">
        <v>17</v>
      </c>
      <c r="BK3" s="211"/>
      <c r="BL3" s="167" t="s">
        <v>18</v>
      </c>
      <c r="BM3" s="167" t="s">
        <v>19</v>
      </c>
      <c r="BN3" s="210" t="s">
        <v>17</v>
      </c>
      <c r="BO3" s="211"/>
      <c r="BP3" s="167" t="s">
        <v>18</v>
      </c>
      <c r="BQ3" s="167" t="s">
        <v>19</v>
      </c>
      <c r="BR3" s="210" t="s">
        <v>17</v>
      </c>
      <c r="BS3" s="211"/>
      <c r="BT3" s="167" t="s">
        <v>18</v>
      </c>
      <c r="BU3" s="167" t="s">
        <v>19</v>
      </c>
      <c r="BV3" s="210" t="s">
        <v>17</v>
      </c>
      <c r="BW3" s="211"/>
      <c r="BX3" s="167" t="s">
        <v>18</v>
      </c>
      <c r="BY3" s="167" t="s">
        <v>19</v>
      </c>
      <c r="BZ3" s="210" t="s">
        <v>17</v>
      </c>
      <c r="CA3" s="211"/>
      <c r="CB3" s="167" t="s">
        <v>18</v>
      </c>
      <c r="CC3" s="167" t="s">
        <v>19</v>
      </c>
      <c r="CD3" s="210" t="s">
        <v>17</v>
      </c>
      <c r="CE3" s="211"/>
      <c r="CF3" s="167" t="s">
        <v>18</v>
      </c>
      <c r="CG3" s="167" t="s">
        <v>19</v>
      </c>
      <c r="CH3" s="210" t="s">
        <v>17</v>
      </c>
      <c r="CI3" s="211"/>
      <c r="CJ3" s="167" t="s">
        <v>18</v>
      </c>
      <c r="CK3" s="167" t="s">
        <v>19</v>
      </c>
      <c r="CL3" s="210" t="s">
        <v>17</v>
      </c>
      <c r="CM3" s="211"/>
      <c r="CN3" s="167" t="s">
        <v>18</v>
      </c>
      <c r="CO3" s="167" t="s">
        <v>19</v>
      </c>
      <c r="CP3" s="210" t="s">
        <v>17</v>
      </c>
      <c r="CQ3" s="211"/>
      <c r="CR3" s="167" t="s">
        <v>18</v>
      </c>
      <c r="CS3" s="167" t="s">
        <v>19</v>
      </c>
      <c r="CT3" s="210" t="s">
        <v>17</v>
      </c>
      <c r="CU3" s="211"/>
      <c r="CV3" s="167" t="s">
        <v>18</v>
      </c>
      <c r="CW3" s="167" t="s">
        <v>19</v>
      </c>
      <c r="CX3" s="210" t="s">
        <v>17</v>
      </c>
      <c r="CY3" s="211"/>
      <c r="CZ3" s="165" t="s">
        <v>18</v>
      </c>
      <c r="DA3" s="165" t="s">
        <v>19</v>
      </c>
      <c r="DB3" s="210" t="s">
        <v>17</v>
      </c>
      <c r="DC3" s="211"/>
      <c r="DD3" s="165" t="s">
        <v>18</v>
      </c>
      <c r="DE3" s="165" t="s">
        <v>19</v>
      </c>
      <c r="DF3" s="210" t="s">
        <v>17</v>
      </c>
      <c r="DG3" s="211"/>
      <c r="DH3" s="165" t="s">
        <v>18</v>
      </c>
      <c r="DI3" s="165" t="s">
        <v>19</v>
      </c>
      <c r="DJ3" s="210" t="s">
        <v>17</v>
      </c>
      <c r="DK3" s="211"/>
      <c r="DL3" s="165" t="s">
        <v>18</v>
      </c>
      <c r="DM3" s="165" t="s">
        <v>19</v>
      </c>
      <c r="DN3" s="210" t="s">
        <v>17</v>
      </c>
      <c r="DO3" s="211"/>
      <c r="DP3" s="165" t="s">
        <v>18</v>
      </c>
      <c r="DQ3" s="165" t="s">
        <v>19</v>
      </c>
      <c r="DR3" s="210" t="s">
        <v>17</v>
      </c>
      <c r="DS3" s="211"/>
      <c r="DT3" s="165" t="s">
        <v>18</v>
      </c>
      <c r="DU3" s="165" t="s">
        <v>19</v>
      </c>
      <c r="DV3" s="210" t="s">
        <v>17</v>
      </c>
      <c r="DW3" s="211"/>
      <c r="DX3" s="165" t="s">
        <v>18</v>
      </c>
      <c r="DY3" s="165" t="s">
        <v>19</v>
      </c>
      <c r="DZ3" s="210" t="s">
        <v>17</v>
      </c>
      <c r="EA3" s="211"/>
      <c r="EB3" s="165" t="s">
        <v>18</v>
      </c>
      <c r="EC3" s="165" t="s">
        <v>19</v>
      </c>
      <c r="ED3" s="210" t="s">
        <v>17</v>
      </c>
      <c r="EE3" s="211"/>
      <c r="EF3" s="167" t="s">
        <v>18</v>
      </c>
      <c r="EG3" s="167" t="s">
        <v>19</v>
      </c>
      <c r="EH3" s="210" t="s">
        <v>17</v>
      </c>
      <c r="EI3" s="211"/>
      <c r="EJ3" s="167" t="s">
        <v>18</v>
      </c>
      <c r="EK3" s="167" t="s">
        <v>19</v>
      </c>
      <c r="EL3" s="210" t="s">
        <v>17</v>
      </c>
      <c r="EM3" s="211"/>
      <c r="EN3" s="167" t="s">
        <v>18</v>
      </c>
      <c r="EO3" s="167" t="s">
        <v>19</v>
      </c>
      <c r="EP3" s="210" t="s">
        <v>17</v>
      </c>
      <c r="EQ3" s="211"/>
      <c r="ER3" s="167" t="s">
        <v>18</v>
      </c>
      <c r="ES3" s="167" t="s">
        <v>19</v>
      </c>
      <c r="ET3" s="210" t="s">
        <v>17</v>
      </c>
      <c r="EU3" s="211"/>
      <c r="EV3" s="167" t="s">
        <v>18</v>
      </c>
      <c r="EW3" s="167" t="s">
        <v>19</v>
      </c>
      <c r="EX3" s="210" t="s">
        <v>17</v>
      </c>
      <c r="EY3" s="211"/>
      <c r="EZ3" s="167" t="s">
        <v>18</v>
      </c>
      <c r="FA3" s="167" t="s">
        <v>19</v>
      </c>
      <c r="FB3" s="210" t="s">
        <v>17</v>
      </c>
      <c r="FC3" s="211"/>
      <c r="FD3" s="167" t="s">
        <v>18</v>
      </c>
      <c r="FE3" s="167" t="s">
        <v>19</v>
      </c>
      <c r="FF3" s="210" t="s">
        <v>17</v>
      </c>
      <c r="FG3" s="211"/>
      <c r="FH3" s="167" t="s">
        <v>18</v>
      </c>
      <c r="FI3" s="167" t="s">
        <v>19</v>
      </c>
      <c r="FJ3" s="210" t="s">
        <v>17</v>
      </c>
      <c r="FK3" s="211"/>
      <c r="FL3" s="167" t="s">
        <v>18</v>
      </c>
      <c r="FM3" s="167" t="s">
        <v>19</v>
      </c>
      <c r="FN3" s="208" t="s">
        <v>17</v>
      </c>
      <c r="FO3" s="209"/>
      <c r="FP3" s="174" t="s">
        <v>18</v>
      </c>
      <c r="FQ3" s="175" t="s">
        <v>19</v>
      </c>
      <c r="FR3" s="208" t="s">
        <v>17</v>
      </c>
      <c r="FS3" s="209"/>
      <c r="FT3" s="174" t="s">
        <v>18</v>
      </c>
      <c r="FU3" s="175" t="s">
        <v>19</v>
      </c>
      <c r="FV3" s="208" t="s">
        <v>17</v>
      </c>
      <c r="FW3" s="209"/>
      <c r="FX3" s="174" t="s">
        <v>18</v>
      </c>
      <c r="FY3" s="175" t="s">
        <v>19</v>
      </c>
    </row>
    <row r="4" spans="1:181" ht="15.75" customHeight="1" x14ac:dyDescent="0.2">
      <c r="A4" s="5">
        <v>1</v>
      </c>
      <c r="B4" s="13" t="s">
        <v>123</v>
      </c>
      <c r="C4" s="1">
        <v>0</v>
      </c>
      <c r="D4" s="2">
        <v>5</v>
      </c>
      <c r="E4" s="14" t="s">
        <v>82</v>
      </c>
      <c r="F4" s="5" t="str">
        <f>IF(C4&gt;D4,$B4,IF(D4&gt;C4,$E4,"Empate"))</f>
        <v>Rússia</v>
      </c>
      <c r="I4" s="23" t="str">
        <f>R2</f>
        <v>HIRLENE GALBINE</v>
      </c>
      <c r="J4" s="23">
        <f>U2</f>
        <v>281</v>
      </c>
      <c r="L4" s="229" t="str">
        <f>CONCATENATE(L1,M1,N1)</f>
        <v>Pontuação depois de 48 jogos</v>
      </c>
      <c r="M4" s="230"/>
      <c r="P4" s="221"/>
      <c r="R4" s="168">
        <v>2</v>
      </c>
      <c r="S4" s="163">
        <v>0</v>
      </c>
      <c r="T4" s="163" t="str">
        <f t="shared" ref="T4:T51" si="0">IF(R4&gt;S4,$B4,IF(S4&gt;R4,$E4,"Empate"))</f>
        <v>Arábia Saudita</v>
      </c>
      <c r="U4" s="173">
        <f>IF($A4&gt;$A$2,0,IF(T4=$F4,6,0)+IF($C4=R4,2,0)+IF($D4=S4,2,0))+IF((IF($A4&gt;$A$2,0,IF(T4=$F4,6,0)+IF($C4=R4,2,0)+IF($D4=S4,2,0)))=10,3,0)</f>
        <v>0</v>
      </c>
      <c r="V4" s="163">
        <v>3</v>
      </c>
      <c r="W4" s="163">
        <v>4</v>
      </c>
      <c r="X4" s="163" t="str">
        <f t="shared" ref="X4:X51" si="1">IF(V4&gt;W4,$B4,IF(W4&gt;V4,$E4,"Empate"))</f>
        <v>Rússia</v>
      </c>
      <c r="Y4" s="173">
        <f>IF($A4&gt;$A$2,0,IF(X4=$F4,6,0)+IF($C4=V4,2,0)+IF($D4=W4,2,0))+IF((IF($A4&gt;$A$2,0,IF(X4=$F4,6,0)+IF($C4=V4,2,0)+IF($D4=W4,2,0)))=10,3,0)</f>
        <v>6</v>
      </c>
      <c r="Z4" s="168">
        <v>1</v>
      </c>
      <c r="AA4" s="163">
        <v>2</v>
      </c>
      <c r="AB4" s="163" t="str">
        <f t="shared" ref="AB4:AB51" si="2">IF(Z4&gt;AA4,$B4,IF(AA4&gt;Z4,$E4,"Empate"))</f>
        <v>Rússia</v>
      </c>
      <c r="AC4" s="173">
        <f>IF($A4&gt;$A$2,0,IF(AB4=$F4,6,0)+IF($C4=Z4,2,0)+IF($D4=AA4,2,0))+IF((IF($A4&gt;$A$2,0,IF(AB4=$F4,6,0)+IF($C4=Z4,2,0)+IF($D4=AA4,2,0)))=10,3,0)</f>
        <v>6</v>
      </c>
      <c r="AD4" s="168">
        <v>1</v>
      </c>
      <c r="AE4" s="163">
        <v>2</v>
      </c>
      <c r="AF4" s="163" t="str">
        <f t="shared" ref="AF4:AF51" si="3">IF(AD4&gt;AE4,$B4,IF(AE4&gt;AD4,$E4,"Empate"))</f>
        <v>Rússia</v>
      </c>
      <c r="AG4" s="173">
        <f>IF($A4&gt;$A$2,0,IF(AF4=$F4,6,0)+IF($C4=AD4,2,0)+IF($D4=AE4,2,0))+IF((IF($A4&gt;$A$2,0,IF(AF4=$F4,6,0)+IF($C4=AD4,2,0)+IF($D4=AE4,2,0)))=10,3,0)</f>
        <v>6</v>
      </c>
      <c r="AH4" s="168">
        <v>0</v>
      </c>
      <c r="AI4" s="163">
        <v>2</v>
      </c>
      <c r="AJ4" s="163" t="str">
        <f t="shared" ref="AJ4:AJ51" si="4">IF(AH4&gt;AI4,$B4,IF(AI4&gt;AH4,$E4,"Empate"))</f>
        <v>Rússia</v>
      </c>
      <c r="AK4" s="173">
        <f>IF($A4&gt;$A$2,0,IF(AJ4=$F4,6,0)+IF($C4=AH4,2,0)+IF($D4=AI4,2,0))+IF((IF($A4&gt;$A$2,0,IF(AJ4=$F4,6,0)+IF($C4=AH4,2,0)+IF($D4=AI4,2,0)))=10,3,0)</f>
        <v>8</v>
      </c>
      <c r="AL4" s="168">
        <v>1</v>
      </c>
      <c r="AM4" s="163">
        <v>2</v>
      </c>
      <c r="AN4" s="163" t="str">
        <f t="shared" ref="AN4:AN51" si="5">IF(AL4&gt;AM4,$B4,IF(AM4&gt;AL4,$E4,"Empate"))</f>
        <v>Rússia</v>
      </c>
      <c r="AO4" s="173">
        <f>IF($A4&gt;$A$2,0,IF(AN4=$F4,6,0)+IF($C4=AL4,2,0)+IF($D4=AM4,2,0))+IF((IF($A4&gt;$A$2,0,IF(AN4=$F4,6,0)+IF($C4=AL4,2,0)+IF($D4=AM4,2,0)))=10,3,0)</f>
        <v>6</v>
      </c>
      <c r="AP4" s="168">
        <v>0</v>
      </c>
      <c r="AQ4" s="163">
        <v>1</v>
      </c>
      <c r="AR4" s="163" t="str">
        <f t="shared" ref="AR4:AR51" si="6">IF(AP4&gt;AQ4,$B4,IF(AQ4&gt;AP4,$E4,"Empate"))</f>
        <v>Rússia</v>
      </c>
      <c r="AS4" s="173">
        <f>IF($A4&gt;$A$2,0,IF(AR4=$F4,6,0)+IF($C4=AP4,2,0)+IF($D4=AQ4,2,0))+IF((IF($A4&gt;$A$2,0,IF(AR4=$F4,6,0)+IF($C4=AP4,2,0)+IF($D4=AQ4,2,0)))=10,3,0)</f>
        <v>8</v>
      </c>
      <c r="AT4" s="168">
        <v>1</v>
      </c>
      <c r="AU4" s="163">
        <v>1</v>
      </c>
      <c r="AV4" s="163" t="str">
        <f t="shared" ref="AV4:AV51" si="7">IF(AT4&gt;AU4,$B4,IF(AU4&gt;AT4,$E4,"Empate"))</f>
        <v>Empate</v>
      </c>
      <c r="AW4" s="173">
        <f>IF($A4&gt;$A$2,0,IF(AV4=$F4,6,0)+IF($C4=AT4,2,0)+IF($D4=AU4,2,0))+IF((IF($A4&gt;$A$2,0,IF(AV4=$F4,6,0)+IF($C4=AT4,2,0)+IF($D4=AU4,2,0)))=10,3,0)</f>
        <v>0</v>
      </c>
      <c r="AX4" s="168">
        <v>0</v>
      </c>
      <c r="AY4" s="163">
        <v>2</v>
      </c>
      <c r="AZ4" s="163" t="str">
        <f t="shared" ref="AZ4:AZ51" si="8">IF(AX4&gt;AY4,$B4,IF(AY4&gt;AX4,$E4,"Empate"))</f>
        <v>Rússia</v>
      </c>
      <c r="BA4" s="173">
        <f>IF($A4&gt;$A$2,0,IF(AZ4=$F4,6,0)+IF($C4=AX4,2,0)+IF($D4=AY4,2,0))+IF((IF($A4&gt;$A$2,0,IF(AZ4=$F4,6,0)+IF($C4=AX4,2,0)+IF($D4=AY4,2,0)))=10,3,0)</f>
        <v>8</v>
      </c>
      <c r="BB4" s="168">
        <v>1</v>
      </c>
      <c r="BC4" s="163">
        <v>1</v>
      </c>
      <c r="BD4" s="163" t="str">
        <f t="shared" ref="BD4:BD51" si="9">IF(BB4&gt;BC4,$B4,IF(BC4&gt;BB4,$E4,"Empate"))</f>
        <v>Empate</v>
      </c>
      <c r="BE4" s="173">
        <f>IF($A4&gt;$A$2,0,IF(BD4=$F4,6,0)+IF($C4=BB4,2,0)+IF($D4=BC4,2,0))+IF((IF($A4&gt;$A$2,0,IF(BD4=$F4,6,0)+IF($C4=BB4,2,0)+IF($D4=BC4,2,0)))=10,3,0)</f>
        <v>0</v>
      </c>
      <c r="BF4" s="168">
        <v>0</v>
      </c>
      <c r="BG4" s="163">
        <v>2</v>
      </c>
      <c r="BH4" s="163" t="str">
        <f t="shared" ref="BH4:BH51" si="10">IF(BF4&gt;BG4,$B4,IF(BG4&gt;BF4,$E4,"Empate"))</f>
        <v>Rússia</v>
      </c>
      <c r="BI4" s="173">
        <f>IF($A4&gt;$A$2,0,IF(BH4=$F4,6,0)+IF($C4=BF4,2,0)+IF($D4=BG4,2,0))+IF((IF($A4&gt;$A$2,0,IF(BH4=$F4,6,0)+IF($C4=BF4,2,0)+IF($D4=BG4,2,0)))=10,3,0)</f>
        <v>8</v>
      </c>
      <c r="BJ4" s="168">
        <v>1</v>
      </c>
      <c r="BK4" s="163">
        <v>2</v>
      </c>
      <c r="BL4" s="163" t="str">
        <f t="shared" ref="BL4:BL51" si="11">IF(BJ4&gt;BK4,$B4,IF(BK4&gt;BJ4,$E4,"Empate"))</f>
        <v>Rússia</v>
      </c>
      <c r="BM4" s="173">
        <f>IF($A4&gt;$A$2,0,IF(BL4=$F4,6,0)+IF($C4=BJ4,2,0)+IF($D4=BK4,2,0))+IF((IF($A4&gt;$A$2,0,IF(BL4=$F4,6,0)+IF($C4=BJ4,2,0)+IF($D4=BK4,2,0)))=10,3,0)</f>
        <v>6</v>
      </c>
      <c r="BN4" s="168">
        <v>0</v>
      </c>
      <c r="BO4" s="163">
        <v>2</v>
      </c>
      <c r="BP4" s="163" t="str">
        <f t="shared" ref="BP4:BP51" si="12">IF(BN4&gt;BO4,$B4,IF(BO4&gt;BN4,$E4,"Empate"))</f>
        <v>Rússia</v>
      </c>
      <c r="BQ4" s="173">
        <f>IF($A4&gt;$A$2,0,IF(BP4=$F4,6,0)+IF($C4=BN4,2,0)+IF($D4=BO4,2,0))+IF((IF($A4&gt;$A$2,0,IF(BP4=$F4,6,0)+IF($C4=BN4,2,0)+IF($D4=BO4,2,0)))=10,3,0)</f>
        <v>8</v>
      </c>
      <c r="BR4" s="168">
        <v>0</v>
      </c>
      <c r="BS4" s="163">
        <v>2</v>
      </c>
      <c r="BT4" s="163" t="str">
        <f t="shared" ref="BT4:BT51" si="13">IF(BR4&gt;BS4,$B4,IF(BS4&gt;BR4,$E4,"Empate"))</f>
        <v>Rússia</v>
      </c>
      <c r="BU4" s="173">
        <f>IF($A4&gt;$A$2,0,IF(BT4=$F4,6,0)+IF($C4=BR4,2,0)+IF($D4=BS4,2,0))+IF((IF($A4&gt;$A$2,0,IF(BT4=$F4,6,0)+IF($C4=BR4,2,0)+IF($D4=BS4,2,0)))=10,3,0)</f>
        <v>8</v>
      </c>
      <c r="BV4" s="168">
        <v>1</v>
      </c>
      <c r="BW4" s="163">
        <v>3</v>
      </c>
      <c r="BX4" s="163" t="str">
        <f t="shared" ref="BX4:BX51" si="14">IF(BV4&gt;BW4,$B4,IF(BW4&gt;BV4,$E4,"Empate"))</f>
        <v>Rússia</v>
      </c>
      <c r="BY4" s="173">
        <f>IF($A4&gt;$A$2,0,IF(BX4=$F4,6,0)+IF($C4=BV4,2,0)+IF($D4=BW4,2,0))+IF((IF($A4&gt;$A$2,0,IF(BX4=$F4,6,0)+IF($C4=BV4,2,0)+IF($D4=BW4,2,0)))=10,3,0)</f>
        <v>6</v>
      </c>
      <c r="BZ4" s="168">
        <v>0</v>
      </c>
      <c r="CA4" s="163">
        <v>1</v>
      </c>
      <c r="CB4" s="163" t="str">
        <f t="shared" ref="CB4:CB51" si="15">IF(BZ4&gt;CA4,$B4,IF(CA4&gt;BZ4,$E4,"Empate"))</f>
        <v>Rússia</v>
      </c>
      <c r="CC4" s="173">
        <f>IF($A4&gt;$A$2,0,IF(CB4=$F4,6,0)+IF($C4=BZ4,2,0)+IF($D4=CA4,2,0))+IF((IF($A4&gt;$A$2,0,IF(CB4=$F4,6,0)+IF($C4=BZ4,2,0)+IF($D4=CA4,2,0)))=10,3,0)</f>
        <v>8</v>
      </c>
      <c r="CD4" s="168">
        <v>0</v>
      </c>
      <c r="CE4" s="163">
        <v>2</v>
      </c>
      <c r="CF4" s="163" t="str">
        <f t="shared" ref="CF4:CF51" si="16">IF(CD4&gt;CE4,$B4,IF(CE4&gt;CD4,$E4,"Empate"))</f>
        <v>Rússia</v>
      </c>
      <c r="CG4" s="173">
        <f>IF($A4&gt;$A$2,0,IF(CF4=$F4,6,0)+IF($C4=CD4,2,0)+IF($D4=CE4,2,0))+IF((IF($A4&gt;$A$2,0,IF(CF4=$F4,6,0)+IF($C4=CD4,2,0)+IF($D4=CE4,2,0)))=10,3,0)</f>
        <v>8</v>
      </c>
      <c r="CH4" s="168">
        <v>0</v>
      </c>
      <c r="CI4" s="163">
        <v>1</v>
      </c>
      <c r="CJ4" s="163" t="str">
        <f t="shared" ref="CJ4:CJ51" si="17">IF(CH4&gt;CI4,$B4,IF(CI4&gt;CH4,$E4,"Empate"))</f>
        <v>Rússia</v>
      </c>
      <c r="CK4" s="173">
        <f>IF($A4&gt;$A$2,0,IF(CJ4=$F4,6,0)+IF($C4=CH4,2,0)+IF($D4=CI4,2,0))+IF((IF($A4&gt;$A$2,0,IF(CJ4=$F4,6,0)+IF($C4=CH4,2,0)+IF($D4=CI4,2,0)))=10,3,0)</f>
        <v>8</v>
      </c>
      <c r="CL4" s="168">
        <v>0</v>
      </c>
      <c r="CM4" s="163">
        <v>1</v>
      </c>
      <c r="CN4" s="163" t="str">
        <f t="shared" ref="CN4:CN51" si="18">IF(CL4&gt;CM4,$B4,IF(CM4&gt;CL4,$E4,"Empate"))</f>
        <v>Rússia</v>
      </c>
      <c r="CO4" s="173">
        <f>IF($A4&gt;$A$2,0,IF(CN4=$F4,6,0)+IF($C4=CL4,2,0)+IF($D4=CM4,2,0))+IF((IF($A4&gt;$A$2,0,IF(CN4=$F4,6,0)+IF($C4=CL4,2,0)+IF($D4=CM4,2,0)))=10,3,0)</f>
        <v>8</v>
      </c>
      <c r="CP4" s="168">
        <v>0</v>
      </c>
      <c r="CQ4" s="163">
        <v>2</v>
      </c>
      <c r="CR4" s="163" t="str">
        <f t="shared" ref="CR4:CR51" si="19">IF(CP4&gt;CQ4,$B4,IF(CQ4&gt;CP4,$E4,"Empate"))</f>
        <v>Rússia</v>
      </c>
      <c r="CS4" s="173">
        <f>IF($A4&gt;$A$2,0,IF(CR4=$F4,6,0)+IF($C4=CP4,2,0)+IF($D4=CQ4,2,0))+IF((IF($A4&gt;$A$2,0,IF(CR4=$F4,6,0)+IF($C4=CP4,2,0)+IF($D4=CQ4,2,0)))=10,3,0)</f>
        <v>8</v>
      </c>
      <c r="CT4" s="168">
        <v>1</v>
      </c>
      <c r="CU4" s="163">
        <v>2</v>
      </c>
      <c r="CV4" s="163" t="str">
        <f t="shared" ref="CV4:CV51" si="20">IF(CT4&gt;CU4,$B4,IF(CU4&gt;CT4,$E4,"Empate"))</f>
        <v>Rússia</v>
      </c>
      <c r="CW4" s="173">
        <f>IF($A4&gt;$A$2,0,IF(CV4=$F4,6,0)+IF($C4=CT4,2,0)+IF($D4=CU4,2,0))+IF((IF($A4&gt;$A$2,0,IF(CV4=$F4,6,0)+IF($C4=CT4,2,0)+IF($D4=CU4,2,0)))=10,3,0)</f>
        <v>6</v>
      </c>
      <c r="CX4" s="168">
        <v>0</v>
      </c>
      <c r="CY4" s="163">
        <v>2</v>
      </c>
      <c r="CZ4" s="163" t="str">
        <f t="shared" ref="CZ4:CZ51" si="21">IF(CX4&gt;CY4,$B4,IF(CY4&gt;CX4,$E4,"Empate"))</f>
        <v>Rússia</v>
      </c>
      <c r="DA4" s="173">
        <f>IF($A4&gt;$A$2,0,IF(CZ4=$F4,6,0)+IF($C4=CX4,2,0)+IF($D4=CY4,2,0))+IF((IF($A4&gt;$A$2,0,IF(CZ4=$F4,6,0)+IF($C4=CX4,2,0)+IF($D4=CY4,2,0)))=10,3,0)</f>
        <v>8</v>
      </c>
      <c r="DB4" s="168">
        <v>0</v>
      </c>
      <c r="DC4" s="163">
        <v>2</v>
      </c>
      <c r="DD4" s="163" t="str">
        <f t="shared" ref="DD4:DD51" si="22">IF(DB4&gt;DC4,$B4,IF(DC4&gt;DB4,$E4,"Empate"))</f>
        <v>Rússia</v>
      </c>
      <c r="DE4" s="173">
        <f>IF($A4&gt;$A$2,0,IF(DD4=$F4,6,0)+IF($C4=DB4,2,0)+IF($D4=DC4,2,0))+IF((IF($A4&gt;$A$2,0,IF(DD4=$F4,6,0)+IF($C4=DB4,2,0)+IF($D4=DC4,2,0)))=10,3,0)</f>
        <v>8</v>
      </c>
      <c r="DF4" s="168">
        <v>0</v>
      </c>
      <c r="DG4" s="163">
        <v>2</v>
      </c>
      <c r="DH4" s="163" t="str">
        <f t="shared" ref="DH4:DH51" si="23">IF(DF4&gt;DG4,$B4,IF(DG4&gt;DF4,$E4,"Empate"))</f>
        <v>Rússia</v>
      </c>
      <c r="DI4" s="173">
        <f>IF($A4&gt;$A$2,0,IF(DH4=$F4,6,0)+IF($C4=DF4,2,0)+IF($D4=DG4,2,0))+IF((IF($A4&gt;$A$2,0,IF(DH4=$F4,6,0)+IF($C4=DF4,2,0)+IF($D4=DG4,2,0)))=10,3,0)</f>
        <v>8</v>
      </c>
      <c r="DJ4" s="168">
        <v>2</v>
      </c>
      <c r="DK4" s="163">
        <v>1</v>
      </c>
      <c r="DL4" s="163" t="str">
        <f t="shared" ref="DL4:DL51" si="24">IF(DJ4&gt;DK4,$B4,IF(DK4&gt;DJ4,$E4,"Empate"))</f>
        <v>Arábia Saudita</v>
      </c>
      <c r="DM4" s="173">
        <f>IF($A4&gt;$A$2,0,IF(DL4=$F4,6,0)+IF($C4=DJ4,2,0)+IF($D4=DK4,2,0))+IF((IF($A4&gt;$A$2,0,IF(DL4=$F4,6,0)+IF($C4=DJ4,2,0)+IF($D4=DK4,2,0)))=10,3,0)</f>
        <v>0</v>
      </c>
      <c r="DN4" s="168">
        <v>0</v>
      </c>
      <c r="DO4" s="163">
        <v>1</v>
      </c>
      <c r="DP4" s="163" t="str">
        <f t="shared" ref="DP4:DP51" si="25">IF(DN4&gt;DO4,$B4,IF(DO4&gt;DN4,$E4,"Empate"))</f>
        <v>Rússia</v>
      </c>
      <c r="DQ4" s="173">
        <f>IF($A4&gt;$A$2,0,IF(DP4=$F4,6,0)+IF($C4=DN4,2,0)+IF($D4=DO4,2,0))+IF((IF($A4&gt;$A$2,0,IF(DP4=$F4,6,0)+IF($C4=DN4,2,0)+IF($D4=DO4,2,0)))=10,3,0)</f>
        <v>8</v>
      </c>
      <c r="DR4" s="168">
        <v>0</v>
      </c>
      <c r="DS4" s="163">
        <v>2</v>
      </c>
      <c r="DT4" s="163" t="str">
        <f t="shared" ref="DT4:DT51" si="26">IF(DR4&gt;DS4,$B4,IF(DS4&gt;DR4,$E4,"Empate"))</f>
        <v>Rússia</v>
      </c>
      <c r="DU4" s="173">
        <f>IF($A4&gt;$A$2,0,IF(DT4=$F4,6,0)+IF($C4=DR4,2,0)+IF($D4=DS4,2,0))+IF((IF($A4&gt;$A$2,0,IF(DT4=$F4,6,0)+IF($C4=DR4,2,0)+IF($D4=DS4,2,0)))=10,3,0)</f>
        <v>8</v>
      </c>
      <c r="DV4" s="168">
        <v>0</v>
      </c>
      <c r="DW4" s="163">
        <v>1</v>
      </c>
      <c r="DX4" s="163" t="str">
        <f t="shared" ref="DX4:DX51" si="27">IF(DV4&gt;DW4,$B4,IF(DW4&gt;DV4,$E4,"Empate"))</f>
        <v>Rússia</v>
      </c>
      <c r="DY4" s="173">
        <f>IF($A4&gt;$A$2,0,IF(DX4=$F4,6,0)+IF($C4=DV4,2,0)+IF($D4=DW4,2,0))+IF((IF($A4&gt;$A$2,0,IF(DX4=$F4,6,0)+IF($C4=DV4,2,0)+IF($D4=DW4,2,0)))=10,3,0)</f>
        <v>8</v>
      </c>
      <c r="DZ4" s="168">
        <v>1</v>
      </c>
      <c r="EA4" s="163">
        <v>2</v>
      </c>
      <c r="EB4" s="163" t="str">
        <f t="shared" ref="EB4:EB51" si="28">IF(DZ4&gt;EA4,$B4,IF(EA4&gt;DZ4,$E4,"Empate"))</f>
        <v>Rússia</v>
      </c>
      <c r="EC4" s="173">
        <f>IF($A4&gt;$A$2,0,IF(EB4=$F4,6,0)+IF($C4=DZ4,2,0)+IF($D4=EA4,2,0))+IF((IF($A4&gt;$A$2,0,IF(EB4=$F4,6,0)+IF($C4=DZ4,2,0)+IF($D4=EA4,2,0)))=10,3,0)</f>
        <v>6</v>
      </c>
      <c r="ED4" s="168">
        <v>1</v>
      </c>
      <c r="EE4" s="163">
        <v>2</v>
      </c>
      <c r="EF4" s="163" t="str">
        <f t="shared" ref="EF4:EF51" si="29">IF(ED4&gt;EE4,$B4,IF(EE4&gt;ED4,$E4,"Empate"))</f>
        <v>Rússia</v>
      </c>
      <c r="EG4" s="173">
        <f>IF($A4&gt;$A$2,0,IF(EF4=$F4,6,0)+IF($C4=ED4,2,0)+IF($D4=EE4,2,0))+IF((IF($A4&gt;$A$2,0,IF(EF4=$F4,6,0)+IF($C4=ED4,2,0)+IF($D4=EE4,2,0)))=10,3,0)</f>
        <v>6</v>
      </c>
      <c r="EH4" s="168">
        <v>0</v>
      </c>
      <c r="EI4" s="163">
        <v>2</v>
      </c>
      <c r="EJ4" s="163" t="str">
        <f t="shared" ref="EJ4:EJ51" si="30">IF(EH4&gt;EI4,$B4,IF(EI4&gt;EH4,$E4,"Empate"))</f>
        <v>Rússia</v>
      </c>
      <c r="EK4" s="173">
        <f>IF($A4&gt;$A$2,0,IF(EJ4=$F4,6,0)+IF($C4=EH4,2,0)+IF($D4=EI4,2,0))+IF((IF($A4&gt;$A$2,0,IF(EJ4=$F4,6,0)+IF($C4=EH4,2,0)+IF($D4=EI4,2,0)))=10,3,0)</f>
        <v>8</v>
      </c>
      <c r="EL4" s="168">
        <v>1</v>
      </c>
      <c r="EM4" s="163">
        <v>2</v>
      </c>
      <c r="EN4" s="163" t="str">
        <f t="shared" ref="EN4:EN51" si="31">IF(EL4&gt;EM4,$B4,IF(EM4&gt;EL4,$E4,"Empate"))</f>
        <v>Rússia</v>
      </c>
      <c r="EO4" s="173">
        <f>IF($A4&gt;$A$2,0,IF(EN4=$F4,6,0)+IF($C4=EL4,2,0)+IF($D4=EM4,2,0))+IF((IF($A4&gt;$A$2,0,IF(EN4=$F4,6,0)+IF($C4=EL4,2,0)+IF($D4=EM4,2,0)))=10,3,0)</f>
        <v>6</v>
      </c>
      <c r="EP4" s="168">
        <v>1</v>
      </c>
      <c r="EQ4" s="163">
        <v>2</v>
      </c>
      <c r="ER4" s="163" t="str">
        <f t="shared" ref="ER4:ER51" si="32">IF(EP4&gt;EQ4,$B4,IF(EQ4&gt;EP4,$E4,"Empate"))</f>
        <v>Rússia</v>
      </c>
      <c r="ES4" s="173">
        <f>IF($A4&gt;$A$2,0,IF(ER4=$F4,6,0)+IF($C4=EP4,2,0)+IF($D4=EQ4,2,0))+IF((IF($A4&gt;$A$2,0,IF(ER4=$F4,6,0)+IF($C4=EP4,2,0)+IF($D4=EQ4,2,0)))=10,3,0)</f>
        <v>6</v>
      </c>
      <c r="ET4" s="168">
        <v>1</v>
      </c>
      <c r="EU4" s="163">
        <v>3</v>
      </c>
      <c r="EV4" s="163" t="str">
        <f t="shared" ref="EV4:EV51" si="33">IF(ET4&gt;EU4,$B4,IF(EU4&gt;ET4,$E4,"Empate"))</f>
        <v>Rússia</v>
      </c>
      <c r="EW4" s="173">
        <f>IF($A4&gt;$A$2,0,IF(EV4=$F4,6,0)+IF($C4=ET4,2,0)+IF($D4=EU4,2,0))+IF((IF($A4&gt;$A$2,0,IF(EV4=$F4,6,0)+IF($C4=ET4,2,0)+IF($D4=EU4,2,0)))=10,3,0)</f>
        <v>6</v>
      </c>
      <c r="EX4" s="168">
        <v>2</v>
      </c>
      <c r="EY4" s="163">
        <v>1</v>
      </c>
      <c r="EZ4" s="163" t="str">
        <f t="shared" ref="EZ4:EZ51" si="34">IF(EX4&gt;EY4,$B4,IF(EY4&gt;EX4,$E4,"Empate"))</f>
        <v>Arábia Saudita</v>
      </c>
      <c r="FA4" s="173">
        <f>IF($A4&gt;$A$2,0,IF(EZ4=$F4,6,0)+IF($C4=EX4,2,0)+IF($D4=EY4,2,0))+IF((IF($A4&gt;$A$2,0,IF(EZ4=$F4,6,0)+IF($C4=EX4,2,0)+IF($D4=EY4,2,0)))=10,3,0)</f>
        <v>0</v>
      </c>
      <c r="FB4" s="168">
        <v>0</v>
      </c>
      <c r="FC4" s="163">
        <v>2</v>
      </c>
      <c r="FD4" s="163" t="str">
        <f t="shared" ref="FD4:FD51" si="35">IF(FB4&gt;FC4,$B4,IF(FC4&gt;FB4,$E4,"Empate"))</f>
        <v>Rússia</v>
      </c>
      <c r="FE4" s="173">
        <f>IF($A4&gt;$A$2,0,IF(FD4=$F4,6,0)+IF($C4=FB4,2,0)+IF($D4=FC4,2,0))+IF((IF($A4&gt;$A$2,0,IF(FD4=$F4,6,0)+IF($C4=FB4,2,0)+IF($D4=FC4,2,0)))=10,3,0)</f>
        <v>8</v>
      </c>
      <c r="FF4" s="168">
        <v>0</v>
      </c>
      <c r="FG4" s="163">
        <v>2</v>
      </c>
      <c r="FH4" s="163" t="str">
        <f t="shared" ref="FH4:FH51" si="36">IF(FF4&gt;FG4,$B4,IF(FG4&gt;FF4,$E4,"Empate"))</f>
        <v>Rússia</v>
      </c>
      <c r="FI4" s="173">
        <f>IF($A4&gt;$A$2,0,IF(FH4=$F4,6,0)+IF($C4=FF4,2,0)+IF($D4=FG4,2,0))+IF((IF($A4&gt;$A$2,0,IF(FH4=$F4,6,0)+IF($C4=FF4,2,0)+IF($D4=FG4,2,0)))=10,3,0)</f>
        <v>8</v>
      </c>
      <c r="FJ4" s="168">
        <v>0</v>
      </c>
      <c r="FK4" s="163">
        <v>1</v>
      </c>
      <c r="FL4" s="163" t="str">
        <f t="shared" ref="FL4:FL51" si="37">IF(FJ4&gt;FK4,$B4,IF(FK4&gt;FJ4,$E4,"Empate"))</f>
        <v>Rússia</v>
      </c>
      <c r="FM4" s="173">
        <f>IF($A4&gt;$A$2,0,IF(FL4=$F4,6,0)+IF($C4=FJ4,2,0)+IF($D4=FK4,2,0))+IF((IF($A4&gt;$A$2,0,IF(FL4=$F4,6,0)+IF($C4=FJ4,2,0)+IF($D4=FK4,2,0)))=10,3,0)</f>
        <v>8</v>
      </c>
      <c r="FN4" s="168">
        <v>1</v>
      </c>
      <c r="FO4" s="163">
        <v>0</v>
      </c>
      <c r="FP4" s="163" t="str">
        <f t="shared" ref="FP4:FP51" si="38">IF(FN4&gt;FO4,$B4,IF(FO4&gt;FN4,$E4,"Empate"))</f>
        <v>Arábia Saudita</v>
      </c>
      <c r="FQ4" s="173">
        <f>IF($A4&gt;$A$2,0,IF(FP4=$F4,6,0)+IF($C4=FN4,2,0)+IF($D4=FO4,2,0))+IF((IF($A4&gt;$A$2,0,IF(FP4=$F4,6,0)+IF($C4=FN4,2,0)+IF($D4=FO4,2,0)))=10,3,0)</f>
        <v>0</v>
      </c>
      <c r="FR4" s="170">
        <v>0</v>
      </c>
      <c r="FS4" s="163">
        <v>0</v>
      </c>
      <c r="FT4" s="163" t="str">
        <f t="shared" ref="FT4:FT51" si="39">IF(FR4&gt;FS4,$B4,IF(FS4&gt;FR4,$E4,"Empate"))</f>
        <v>Empate</v>
      </c>
      <c r="FU4" s="173">
        <f>IF($A4&gt;$A$2,0,IF(FT4=$F4,6,0)+IF($C4=FR4,2,0)+IF($D4=FS4,2,0))+IF((IF($A4&gt;$A$2,0,IF(FT4=$F4,6,0)+IF($C4=FR4,2,0)+IF($D4=FS4,2,0)))=10,3,0)</f>
        <v>2</v>
      </c>
      <c r="FV4" s="170">
        <v>0</v>
      </c>
      <c r="FW4" s="163">
        <v>1</v>
      </c>
      <c r="FX4" s="163" t="str">
        <f t="shared" ref="FX4:FX51" si="40">IF(FV4&gt;FW4,$B4,IF(FW4&gt;FV4,$E4,"Empate"))</f>
        <v>Rússia</v>
      </c>
      <c r="FY4" s="173">
        <f>IF($A4&gt;$A$2,0,IF(FX4=$F4,6,0)+IF($C4=FV4,2,0)+IF($D4=FW4,2,0))+IF((IF($A4&gt;$A$2,0,IF(FX4=$F4,6,0)+IF($C4=FV4,2,0)+IF($D4=FW4,2,0)))=10,3,0)</f>
        <v>8</v>
      </c>
    </row>
    <row r="5" spans="1:181" ht="12.75" x14ac:dyDescent="0.2">
      <c r="A5" s="5">
        <v>2</v>
      </c>
      <c r="B5" s="15" t="s">
        <v>124</v>
      </c>
      <c r="C5" s="3">
        <v>0</v>
      </c>
      <c r="D5" s="4">
        <v>1</v>
      </c>
      <c r="E5" s="16" t="s">
        <v>1</v>
      </c>
      <c r="F5" s="5" t="str">
        <f t="shared" ref="F5:F51" si="41">IF(C5&gt;D5,B5,IF(D5&gt;C5,E5,"Empate"))</f>
        <v>Uruguai</v>
      </c>
      <c r="I5" s="23" t="str">
        <f>V2</f>
        <v>JÉSSICA VENTRILHO</v>
      </c>
      <c r="J5" s="23">
        <f>Y$2</f>
        <v>232</v>
      </c>
      <c r="L5" s="183" t="s">
        <v>23</v>
      </c>
      <c r="M5" s="180"/>
      <c r="P5" s="221"/>
      <c r="R5" s="7">
        <v>0</v>
      </c>
      <c r="S5" s="8">
        <v>2</v>
      </c>
      <c r="T5" s="8" t="str">
        <f t="shared" si="0"/>
        <v>Uruguai</v>
      </c>
      <c r="U5" s="9">
        <f t="shared" ref="U5:U51" si="42">IF($A5&gt;$A$2,0,IF(T5=$F5,6,0)+IF($C5=R5,2,0)+IF($D5=S5,2,0))+IF((IF($A5&gt;$A$2,0,IF(T5=$F5,6,0)+IF($C5=R5,2,0)+IF($D5=S5,2,0)))=10,3,0)</f>
        <v>8</v>
      </c>
      <c r="V5" s="8">
        <v>0</v>
      </c>
      <c r="W5" s="8">
        <v>3</v>
      </c>
      <c r="X5" s="8" t="str">
        <f t="shared" si="1"/>
        <v>Uruguai</v>
      </c>
      <c r="Y5" s="9">
        <f t="shared" ref="Y5:Y13" si="43">IF($A5&gt;$A$2,0,IF(X5=$F5,6,0)+IF($C5=V5,2,0)+IF($D5=W5,2,0))+IF((IF($A5&gt;$A$2,0,IF(X5=$F5,6,0)+IF($C5=V5,2,0)+IF($D5=W5,2,0)))=10,3,0)</f>
        <v>8</v>
      </c>
      <c r="Z5" s="7">
        <v>0</v>
      </c>
      <c r="AA5" s="8">
        <v>2</v>
      </c>
      <c r="AB5" s="8" t="str">
        <f t="shared" si="2"/>
        <v>Uruguai</v>
      </c>
      <c r="AC5" s="9">
        <f t="shared" ref="AC5:AC13" si="44">IF($A5&gt;$A$2,0,IF(AB5=$F5,6,0)+IF($C5=Z5,2,0)+IF($D5=AA5,2,0))+IF((IF($A5&gt;$A$2,0,IF(AB5=$F5,6,0)+IF($C5=Z5,2,0)+IF($D5=AA5,2,0)))=10,3,0)</f>
        <v>8</v>
      </c>
      <c r="AD5" s="7">
        <v>1</v>
      </c>
      <c r="AE5" s="8">
        <v>2</v>
      </c>
      <c r="AF5" s="8" t="str">
        <f t="shared" si="3"/>
        <v>Uruguai</v>
      </c>
      <c r="AG5" s="9">
        <f t="shared" ref="AG5:AG13" si="45">IF($A5&gt;$A$2,0,IF(AF5=$F5,6,0)+IF($C5=AD5,2,0)+IF($D5=AE5,2,0))+IF((IF($A5&gt;$A$2,0,IF(AF5=$F5,6,0)+IF($C5=AD5,2,0)+IF($D5=AE5,2,0)))=10,3,0)</f>
        <v>6</v>
      </c>
      <c r="AH5" s="7">
        <v>0</v>
      </c>
      <c r="AI5" s="8">
        <v>1</v>
      </c>
      <c r="AJ5" s="8" t="str">
        <f t="shared" si="4"/>
        <v>Uruguai</v>
      </c>
      <c r="AK5" s="9">
        <f t="shared" ref="AK5:AK13" si="46">IF($A5&gt;$A$2,0,IF(AJ5=$F5,6,0)+IF($C5=AH5,2,0)+IF($D5=AI5,2,0))+IF((IF($A5&gt;$A$2,0,IF(AJ5=$F5,6,0)+IF($C5=AH5,2,0)+IF($D5=AI5,2,0)))=10,3,0)</f>
        <v>13</v>
      </c>
      <c r="AL5" s="7">
        <v>0</v>
      </c>
      <c r="AM5" s="8">
        <v>2</v>
      </c>
      <c r="AN5" s="8" t="str">
        <f t="shared" si="5"/>
        <v>Uruguai</v>
      </c>
      <c r="AO5" s="9">
        <f t="shared" ref="AO5:AO13" si="47">IF($A5&gt;$A$2,0,IF(AN5=$F5,6,0)+IF($C5=AL5,2,0)+IF($D5=AM5,2,0))+IF((IF($A5&gt;$A$2,0,IF(AN5=$F5,6,0)+IF($C5=AL5,2,0)+IF($D5=AM5,2,0)))=10,3,0)</f>
        <v>8</v>
      </c>
      <c r="AP5" s="7">
        <v>0</v>
      </c>
      <c r="AQ5" s="8">
        <v>2</v>
      </c>
      <c r="AR5" s="8" t="str">
        <f t="shared" si="6"/>
        <v>Uruguai</v>
      </c>
      <c r="AS5" s="9">
        <f t="shared" ref="AS5:AS13" si="48">IF($A5&gt;$A$2,0,IF(AR5=$F5,6,0)+IF($C5=AP5,2,0)+IF($D5=AQ5,2,0))+IF((IF($A5&gt;$A$2,0,IF(AR5=$F5,6,0)+IF($C5=AP5,2,0)+IF($D5=AQ5,2,0)))=10,3,0)</f>
        <v>8</v>
      </c>
      <c r="AT5" s="7">
        <v>1</v>
      </c>
      <c r="AU5" s="8">
        <v>2</v>
      </c>
      <c r="AV5" s="8" t="str">
        <f t="shared" si="7"/>
        <v>Uruguai</v>
      </c>
      <c r="AW5" s="9">
        <f t="shared" ref="AW5:AW13" si="49">IF($A5&gt;$A$2,0,IF(AV5=$F5,6,0)+IF($C5=AT5,2,0)+IF($D5=AU5,2,0))+IF((IF($A5&gt;$A$2,0,IF(AV5=$F5,6,0)+IF($C5=AT5,2,0)+IF($D5=AU5,2,0)))=10,3,0)</f>
        <v>6</v>
      </c>
      <c r="AX5" s="7">
        <v>0</v>
      </c>
      <c r="AY5" s="8">
        <v>1</v>
      </c>
      <c r="AZ5" s="8" t="str">
        <f t="shared" si="8"/>
        <v>Uruguai</v>
      </c>
      <c r="BA5" s="9">
        <f t="shared" ref="BA5:BA13" si="50">IF($A5&gt;$A$2,0,IF(AZ5=$F5,6,0)+IF($C5=AX5,2,0)+IF($D5=AY5,2,0))+IF((IF($A5&gt;$A$2,0,IF(AZ5=$F5,6,0)+IF($C5=AX5,2,0)+IF($D5=AY5,2,0)))=10,3,0)</f>
        <v>13</v>
      </c>
      <c r="BB5" s="7">
        <v>2</v>
      </c>
      <c r="BC5" s="8">
        <v>0</v>
      </c>
      <c r="BD5" s="8" t="str">
        <f t="shared" si="9"/>
        <v>Egito</v>
      </c>
      <c r="BE5" s="9">
        <f t="shared" ref="BE5:BE51" si="51">IF($A5&gt;$A$2,0,IF(BD5=$F5,6,0)+IF($C5=BB5,2,0)+IF($D5=BC5,2,0))+IF((IF($A5&gt;$A$2,0,IF(BD5=$F5,6,0)+IF($C5=BB5,2,0)+IF($D5=BC5,2,0)))=10,3,0)</f>
        <v>0</v>
      </c>
      <c r="BF5" s="7">
        <v>1</v>
      </c>
      <c r="BG5" s="8">
        <v>2</v>
      </c>
      <c r="BH5" s="8" t="str">
        <f t="shared" si="10"/>
        <v>Uruguai</v>
      </c>
      <c r="BI5" s="9">
        <f t="shared" ref="BI5:BI13" si="52">IF($A5&gt;$A$2,0,IF(BH5=$F5,6,0)+IF($C5=BF5,2,0)+IF($D5=BG5,2,0))+IF((IF($A5&gt;$A$2,0,IF(BH5=$F5,6,0)+IF($C5=BF5,2,0)+IF($D5=BG5,2,0)))=10,3,0)</f>
        <v>6</v>
      </c>
      <c r="BJ5" s="7">
        <v>1</v>
      </c>
      <c r="BK5" s="8">
        <v>2</v>
      </c>
      <c r="BL5" s="8" t="str">
        <f t="shared" si="11"/>
        <v>Uruguai</v>
      </c>
      <c r="BM5" s="9">
        <f t="shared" ref="BM5:BM13" si="53">IF($A5&gt;$A$2,0,IF(BL5=$F5,6,0)+IF($C5=BJ5,2,0)+IF($D5=BK5,2,0))+IF((IF($A5&gt;$A$2,0,IF(BL5=$F5,6,0)+IF($C5=BJ5,2,0)+IF($D5=BK5,2,0)))=10,3,0)</f>
        <v>6</v>
      </c>
      <c r="BN5" s="7">
        <v>2</v>
      </c>
      <c r="BO5" s="8">
        <v>1</v>
      </c>
      <c r="BP5" s="8" t="str">
        <f t="shared" si="12"/>
        <v>Egito</v>
      </c>
      <c r="BQ5" s="9">
        <f t="shared" ref="BQ5:BQ13" si="54">IF($A5&gt;$A$2,0,IF(BP5=$F5,6,0)+IF($C5=BN5,2,0)+IF($D5=BO5,2,0))+IF((IF($A5&gt;$A$2,0,IF(BP5=$F5,6,0)+IF($C5=BN5,2,0)+IF($D5=BO5,2,0)))=10,3,0)</f>
        <v>2</v>
      </c>
      <c r="BR5" s="7">
        <v>1</v>
      </c>
      <c r="BS5" s="8">
        <v>2</v>
      </c>
      <c r="BT5" s="8" t="str">
        <f t="shared" si="13"/>
        <v>Uruguai</v>
      </c>
      <c r="BU5" s="9">
        <f t="shared" ref="BU5:BU13" si="55">IF($A5&gt;$A$2,0,IF(BT5=$F5,6,0)+IF($C5=BR5,2,0)+IF($D5=BS5,2,0))+IF((IF($A5&gt;$A$2,0,IF(BT5=$F5,6,0)+IF($C5=BR5,2,0)+IF($D5=BS5,2,0)))=10,3,0)</f>
        <v>6</v>
      </c>
      <c r="BV5" s="7">
        <v>1</v>
      </c>
      <c r="BW5" s="8">
        <v>4</v>
      </c>
      <c r="BX5" s="8" t="str">
        <f t="shared" si="14"/>
        <v>Uruguai</v>
      </c>
      <c r="BY5" s="9">
        <f t="shared" ref="BY5:BY13" si="56">IF($A5&gt;$A$2,0,IF(BX5=$F5,6,0)+IF($C5=BV5,2,0)+IF($D5=BW5,2,0))+IF((IF($A5&gt;$A$2,0,IF(BX5=$F5,6,0)+IF($C5=BV5,2,0)+IF($D5=BW5,2,0)))=10,3,0)</f>
        <v>6</v>
      </c>
      <c r="BZ5" s="7">
        <v>0</v>
      </c>
      <c r="CA5" s="8">
        <v>2</v>
      </c>
      <c r="CB5" s="8" t="str">
        <f t="shared" si="15"/>
        <v>Uruguai</v>
      </c>
      <c r="CC5" s="9">
        <f t="shared" ref="CC5:CC13" si="57">IF($A5&gt;$A$2,0,IF(CB5=$F5,6,0)+IF($C5=BZ5,2,0)+IF($D5=CA5,2,0))+IF((IF($A5&gt;$A$2,0,IF(CB5=$F5,6,0)+IF($C5=BZ5,2,0)+IF($D5=CA5,2,0)))=10,3,0)</f>
        <v>8</v>
      </c>
      <c r="CD5" s="7">
        <v>1</v>
      </c>
      <c r="CE5" s="8">
        <v>0</v>
      </c>
      <c r="CF5" s="8" t="str">
        <f t="shared" si="16"/>
        <v>Egito</v>
      </c>
      <c r="CG5" s="9">
        <f t="shared" ref="CG5:CG13" si="58">IF($A5&gt;$A$2,0,IF(CF5=$F5,6,0)+IF($C5=CD5,2,0)+IF($D5=CE5,2,0))+IF((IF($A5&gt;$A$2,0,IF(CF5=$F5,6,0)+IF($C5=CD5,2,0)+IF($D5=CE5,2,0)))=10,3,0)</f>
        <v>0</v>
      </c>
      <c r="CH5" s="7">
        <v>0</v>
      </c>
      <c r="CI5" s="8">
        <v>1</v>
      </c>
      <c r="CJ5" s="8" t="str">
        <f t="shared" si="17"/>
        <v>Uruguai</v>
      </c>
      <c r="CK5" s="9">
        <f t="shared" ref="CK5:CK13" si="59">IF($A5&gt;$A$2,0,IF(CJ5=$F5,6,0)+IF($C5=CH5,2,0)+IF($D5=CI5,2,0))+IF((IF($A5&gt;$A$2,0,IF(CJ5=$F5,6,0)+IF($C5=CH5,2,0)+IF($D5=CI5,2,0)))=10,3,0)</f>
        <v>13</v>
      </c>
      <c r="CL5" s="7">
        <v>0</v>
      </c>
      <c r="CM5" s="8">
        <v>2</v>
      </c>
      <c r="CN5" s="8" t="str">
        <f t="shared" si="18"/>
        <v>Uruguai</v>
      </c>
      <c r="CO5" s="9">
        <f t="shared" ref="CO5:CO13" si="60">IF($A5&gt;$A$2,0,IF(CN5=$F5,6,0)+IF($C5=CL5,2,0)+IF($D5=CM5,2,0))+IF((IF($A5&gt;$A$2,0,IF(CN5=$F5,6,0)+IF($C5=CL5,2,0)+IF($D5=CM5,2,0)))=10,3,0)</f>
        <v>8</v>
      </c>
      <c r="CP5" s="7">
        <v>1</v>
      </c>
      <c r="CQ5" s="8">
        <v>1</v>
      </c>
      <c r="CR5" s="8" t="str">
        <f t="shared" si="19"/>
        <v>Empate</v>
      </c>
      <c r="CS5" s="9">
        <f t="shared" ref="CS5:CS13" si="61">IF($A5&gt;$A$2,0,IF(CR5=$F5,6,0)+IF($C5=CP5,2,0)+IF($D5=CQ5,2,0))+IF((IF($A5&gt;$A$2,0,IF(CR5=$F5,6,0)+IF($C5=CP5,2,0)+IF($D5=CQ5,2,0)))=10,3,0)</f>
        <v>2</v>
      </c>
      <c r="CT5" s="7">
        <v>0</v>
      </c>
      <c r="CU5" s="8">
        <v>2</v>
      </c>
      <c r="CV5" s="8" t="str">
        <f t="shared" si="20"/>
        <v>Uruguai</v>
      </c>
      <c r="CW5" s="9">
        <f t="shared" ref="CW5:CW13" si="62">IF($A5&gt;$A$2,0,IF(CV5=$F5,6,0)+IF($C5=CT5,2,0)+IF($D5=CU5,2,0))+IF((IF($A5&gt;$A$2,0,IF(CV5=$F5,6,0)+IF($C5=CT5,2,0)+IF($D5=CU5,2,0)))=10,3,0)</f>
        <v>8</v>
      </c>
      <c r="CX5" s="7">
        <v>1</v>
      </c>
      <c r="CY5" s="8">
        <v>3</v>
      </c>
      <c r="CZ5" s="8" t="str">
        <f t="shared" si="21"/>
        <v>Uruguai</v>
      </c>
      <c r="DA5" s="9">
        <f t="shared" ref="DA5:DA13" si="63">IF($A5&gt;$A$2,0,IF(CZ5=$F5,6,0)+IF($C5=CX5,2,0)+IF($D5=CY5,2,0))+IF((IF($A5&gt;$A$2,0,IF(CZ5=$F5,6,0)+IF($C5=CX5,2,0)+IF($D5=CY5,2,0)))=10,3,0)</f>
        <v>6</v>
      </c>
      <c r="DB5" s="7">
        <v>1</v>
      </c>
      <c r="DC5" s="8">
        <v>2</v>
      </c>
      <c r="DD5" s="8" t="str">
        <f t="shared" si="22"/>
        <v>Uruguai</v>
      </c>
      <c r="DE5" s="9">
        <f t="shared" ref="DE5:DE13" si="64">IF($A5&gt;$A$2,0,IF(DD5=$F5,6,0)+IF($C5=DB5,2,0)+IF($D5=DC5,2,0))+IF((IF($A5&gt;$A$2,0,IF(DD5=$F5,6,0)+IF($C5=DB5,2,0)+IF($D5=DC5,2,0)))=10,3,0)</f>
        <v>6</v>
      </c>
      <c r="DF5" s="7">
        <v>1</v>
      </c>
      <c r="DG5" s="8">
        <v>0</v>
      </c>
      <c r="DH5" s="8" t="str">
        <f t="shared" si="23"/>
        <v>Egito</v>
      </c>
      <c r="DI5" s="9">
        <f t="shared" ref="DI5:DI13" si="65">IF($A5&gt;$A$2,0,IF(DH5=$F5,6,0)+IF($C5=DF5,2,0)+IF($D5=DG5,2,0))+IF((IF($A5&gt;$A$2,0,IF(DH5=$F5,6,0)+IF($C5=DF5,2,0)+IF($D5=DG5,2,0)))=10,3,0)</f>
        <v>0</v>
      </c>
      <c r="DJ5" s="7">
        <v>0</v>
      </c>
      <c r="DK5" s="8">
        <v>2</v>
      </c>
      <c r="DL5" s="8" t="str">
        <f t="shared" si="24"/>
        <v>Uruguai</v>
      </c>
      <c r="DM5" s="9">
        <f t="shared" ref="DM5:DM13" si="66">IF($A5&gt;$A$2,0,IF(DL5=$F5,6,0)+IF($C5=DJ5,2,0)+IF($D5=DK5,2,0))+IF((IF($A5&gt;$A$2,0,IF(DL5=$F5,6,0)+IF($C5=DJ5,2,0)+IF($D5=DK5,2,0)))=10,3,0)</f>
        <v>8</v>
      </c>
      <c r="DN5" s="7">
        <v>1</v>
      </c>
      <c r="DO5" s="8">
        <v>1</v>
      </c>
      <c r="DP5" s="8" t="str">
        <f t="shared" si="25"/>
        <v>Empate</v>
      </c>
      <c r="DQ5" s="9">
        <f t="shared" ref="DQ5:DQ13" si="67">IF($A5&gt;$A$2,0,IF(DP5=$F5,6,0)+IF($C5=DN5,2,0)+IF($D5=DO5,2,0))+IF((IF($A5&gt;$A$2,0,IF(DP5=$F5,6,0)+IF($C5=DN5,2,0)+IF($D5=DO5,2,0)))=10,3,0)</f>
        <v>2</v>
      </c>
      <c r="DR5" s="7">
        <v>0</v>
      </c>
      <c r="DS5" s="8">
        <v>0</v>
      </c>
      <c r="DT5" s="8" t="str">
        <f t="shared" si="26"/>
        <v>Empate</v>
      </c>
      <c r="DU5" s="9">
        <f t="shared" ref="DU5:DU13" si="68">IF($A5&gt;$A$2,0,IF(DT5=$F5,6,0)+IF($C5=DR5,2,0)+IF($D5=DS5,2,0))+IF((IF($A5&gt;$A$2,0,IF(DT5=$F5,6,0)+IF($C5=DR5,2,0)+IF($D5=DS5,2,0)))=10,3,0)</f>
        <v>2</v>
      </c>
      <c r="DV5" s="7">
        <v>1</v>
      </c>
      <c r="DW5" s="8">
        <v>2</v>
      </c>
      <c r="DX5" s="8" t="str">
        <f t="shared" si="27"/>
        <v>Uruguai</v>
      </c>
      <c r="DY5" s="9">
        <f t="shared" ref="DY5:DY13" si="69">IF($A5&gt;$A$2,0,IF(DX5=$F5,6,0)+IF($C5=DV5,2,0)+IF($D5=DW5,2,0))+IF((IF($A5&gt;$A$2,0,IF(DX5=$F5,6,0)+IF($C5=DV5,2,0)+IF($D5=DW5,2,0)))=10,3,0)</f>
        <v>6</v>
      </c>
      <c r="DZ5" s="7">
        <v>0</v>
      </c>
      <c r="EA5" s="8">
        <v>1</v>
      </c>
      <c r="EB5" s="8" t="str">
        <f t="shared" si="28"/>
        <v>Uruguai</v>
      </c>
      <c r="EC5" s="9">
        <f t="shared" ref="EC5:EC13" si="70">IF($A5&gt;$A$2,0,IF(EB5=$F5,6,0)+IF($C5=DZ5,2,0)+IF($D5=EA5,2,0))+IF((IF($A5&gt;$A$2,0,IF(EB5=$F5,6,0)+IF($C5=DZ5,2,0)+IF($D5=EA5,2,0)))=10,3,0)</f>
        <v>13</v>
      </c>
      <c r="ED5" s="7">
        <v>1</v>
      </c>
      <c r="EE5" s="8">
        <v>3</v>
      </c>
      <c r="EF5" s="8" t="str">
        <f t="shared" si="29"/>
        <v>Uruguai</v>
      </c>
      <c r="EG5" s="9">
        <f t="shared" ref="EG5:EG13" si="71">IF($A5&gt;$A$2,0,IF(EF5=$F5,6,0)+IF($C5=ED5,2,0)+IF($D5=EE5,2,0))+IF((IF($A5&gt;$A$2,0,IF(EF5=$F5,6,0)+IF($C5=ED5,2,0)+IF($D5=EE5,2,0)))=10,3,0)</f>
        <v>6</v>
      </c>
      <c r="EH5" s="7">
        <v>0</v>
      </c>
      <c r="EI5" s="8">
        <v>1</v>
      </c>
      <c r="EJ5" s="8" t="str">
        <f t="shared" si="30"/>
        <v>Uruguai</v>
      </c>
      <c r="EK5" s="9">
        <f t="shared" ref="EK5:EK13" si="72">IF($A5&gt;$A$2,0,IF(EJ5=$F5,6,0)+IF($C5=EH5,2,0)+IF($D5=EI5,2,0))+IF((IF($A5&gt;$A$2,0,IF(EJ5=$F5,6,0)+IF($C5=EH5,2,0)+IF($D5=EI5,2,0)))=10,3,0)</f>
        <v>13</v>
      </c>
      <c r="EL5" s="7">
        <v>1</v>
      </c>
      <c r="EM5" s="8">
        <v>2</v>
      </c>
      <c r="EN5" s="8" t="str">
        <f t="shared" si="31"/>
        <v>Uruguai</v>
      </c>
      <c r="EO5" s="9">
        <f t="shared" ref="EO5:EO13" si="73">IF($A5&gt;$A$2,0,IF(EN5=$F5,6,0)+IF($C5=EL5,2,0)+IF($D5=EM5,2,0))+IF((IF($A5&gt;$A$2,0,IF(EN5=$F5,6,0)+IF($C5=EL5,2,0)+IF($D5=EM5,2,0)))=10,3,0)</f>
        <v>6</v>
      </c>
      <c r="EP5" s="7">
        <v>0</v>
      </c>
      <c r="EQ5" s="8">
        <v>1</v>
      </c>
      <c r="ER5" s="8" t="str">
        <f t="shared" si="32"/>
        <v>Uruguai</v>
      </c>
      <c r="ES5" s="9">
        <f t="shared" ref="ES5:ES13" si="74">IF($A5&gt;$A$2,0,IF(ER5=$F5,6,0)+IF($C5=EP5,2,0)+IF($D5=EQ5,2,0))+IF((IF($A5&gt;$A$2,0,IF(ER5=$F5,6,0)+IF($C5=EP5,2,0)+IF($D5=EQ5,2,0)))=10,3,0)</f>
        <v>13</v>
      </c>
      <c r="ET5" s="7">
        <v>1</v>
      </c>
      <c r="EU5" s="8">
        <v>2</v>
      </c>
      <c r="EV5" s="8" t="str">
        <f t="shared" si="33"/>
        <v>Uruguai</v>
      </c>
      <c r="EW5" s="9">
        <f t="shared" ref="EW5:EW13" si="75">IF($A5&gt;$A$2,0,IF(EV5=$F5,6,0)+IF($C5=ET5,2,0)+IF($D5=EU5,2,0))+IF((IF($A5&gt;$A$2,0,IF(EV5=$F5,6,0)+IF($C5=ET5,2,0)+IF($D5=EU5,2,0)))=10,3,0)</f>
        <v>6</v>
      </c>
      <c r="EX5" s="7">
        <v>0</v>
      </c>
      <c r="EY5" s="8">
        <v>3</v>
      </c>
      <c r="EZ5" s="8" t="str">
        <f t="shared" si="34"/>
        <v>Uruguai</v>
      </c>
      <c r="FA5" s="9">
        <f t="shared" ref="FA5:FA13" si="76">IF($A5&gt;$A$2,0,IF(EZ5=$F5,6,0)+IF($C5=EX5,2,0)+IF($D5=EY5,2,0))+IF((IF($A5&gt;$A$2,0,IF(EZ5=$F5,6,0)+IF($C5=EX5,2,0)+IF($D5=EY5,2,0)))=10,3,0)</f>
        <v>8</v>
      </c>
      <c r="FB5" s="7">
        <v>1</v>
      </c>
      <c r="FC5" s="8">
        <v>1</v>
      </c>
      <c r="FD5" s="8" t="str">
        <f t="shared" si="35"/>
        <v>Empate</v>
      </c>
      <c r="FE5" s="9">
        <f t="shared" ref="FE5:FE13" si="77">IF($A5&gt;$A$2,0,IF(FD5=$F5,6,0)+IF($C5=FB5,2,0)+IF($D5=FC5,2,0))+IF((IF($A5&gt;$A$2,0,IF(FD5=$F5,6,0)+IF($C5=FB5,2,0)+IF($D5=FC5,2,0)))=10,3,0)</f>
        <v>2</v>
      </c>
      <c r="FF5" s="7">
        <v>0</v>
      </c>
      <c r="FG5" s="8">
        <v>3</v>
      </c>
      <c r="FH5" s="8" t="str">
        <f t="shared" si="36"/>
        <v>Uruguai</v>
      </c>
      <c r="FI5" s="9">
        <f t="shared" ref="FI5:FI13" si="78">IF($A5&gt;$A$2,0,IF(FH5=$F5,6,0)+IF($C5=FF5,2,0)+IF($D5=FG5,2,0))+IF((IF($A5&gt;$A$2,0,IF(FH5=$F5,6,0)+IF($C5=FF5,2,0)+IF($D5=FG5,2,0)))=10,3,0)</f>
        <v>8</v>
      </c>
      <c r="FJ5" s="7">
        <v>0</v>
      </c>
      <c r="FK5" s="8">
        <v>2</v>
      </c>
      <c r="FL5" s="8" t="str">
        <f t="shared" si="37"/>
        <v>Uruguai</v>
      </c>
      <c r="FM5" s="9">
        <f t="shared" ref="FM5:FM13" si="79">IF($A5&gt;$A$2,0,IF(FL5=$F5,6,0)+IF($C5=FJ5,2,0)+IF($D5=FK5,2,0))+IF((IF($A5&gt;$A$2,0,IF(FL5=$F5,6,0)+IF($C5=FJ5,2,0)+IF($D5=FK5,2,0)))=10,3,0)</f>
        <v>8</v>
      </c>
      <c r="FN5" s="7">
        <v>0</v>
      </c>
      <c r="FO5" s="8">
        <v>2</v>
      </c>
      <c r="FP5" s="8" t="str">
        <f t="shared" si="38"/>
        <v>Uruguai</v>
      </c>
      <c r="FQ5" s="9">
        <f t="shared" ref="FQ5:FQ13" si="80">IF($A5&gt;$A$2,0,IF(FP5=$F5,6,0)+IF($C5=FN5,2,0)+IF($D5=FO5,2,0))+IF((IF($A5&gt;$A$2,0,IF(FP5=$F5,6,0)+IF($C5=FN5,2,0)+IF($D5=FO5,2,0)))=10,3,0)</f>
        <v>8</v>
      </c>
      <c r="FR5" s="7">
        <v>0</v>
      </c>
      <c r="FS5" s="8">
        <v>3</v>
      </c>
      <c r="FT5" s="8" t="str">
        <f t="shared" si="39"/>
        <v>Uruguai</v>
      </c>
      <c r="FU5" s="9">
        <f t="shared" ref="FU5:FU13" si="81">IF($A5&gt;$A$2,0,IF(FT5=$F5,6,0)+IF($C5=FR5,2,0)+IF($D5=FS5,2,0))+IF((IF($A5&gt;$A$2,0,IF(FT5=$F5,6,0)+IF($C5=FR5,2,0)+IF($D5=FS5,2,0)))=10,3,0)</f>
        <v>8</v>
      </c>
      <c r="FV5" s="7">
        <v>0</v>
      </c>
      <c r="FW5" s="8">
        <v>2</v>
      </c>
      <c r="FX5" s="8" t="str">
        <f t="shared" si="40"/>
        <v>Uruguai</v>
      </c>
      <c r="FY5" s="9">
        <f t="shared" ref="FY5:FY13" si="82">IF($A5&gt;$A$2,0,IF(FX5=$F5,6,0)+IF($C5=FV5,2,0)+IF($D5=FW5,2,0))+IF((IF($A5&gt;$A$2,0,IF(FX5=$F5,6,0)+IF($C5=FV5,2,0)+IF($D5=FW5,2,0)))=10,3,0)</f>
        <v>8</v>
      </c>
    </row>
    <row r="6" spans="1:181" ht="15.75" customHeight="1" x14ac:dyDescent="0.2">
      <c r="A6" s="5">
        <v>3</v>
      </c>
      <c r="B6" s="15" t="s">
        <v>80</v>
      </c>
      <c r="C6" s="3">
        <v>1</v>
      </c>
      <c r="D6" s="4">
        <v>0</v>
      </c>
      <c r="E6" s="16" t="s">
        <v>128</v>
      </c>
      <c r="F6" s="5" t="str">
        <f t="shared" si="41"/>
        <v>Irã</v>
      </c>
      <c r="I6" s="23" t="str">
        <f>Z2</f>
        <v>ARISTEU</v>
      </c>
      <c r="J6" s="23">
        <f>'1ª Fase'!$AC$2</f>
        <v>253</v>
      </c>
      <c r="L6" s="182" t="s">
        <v>21</v>
      </c>
      <c r="M6" s="176" t="s">
        <v>24</v>
      </c>
      <c r="P6" s="221"/>
      <c r="R6" s="7">
        <v>0</v>
      </c>
      <c r="S6" s="8">
        <v>1</v>
      </c>
      <c r="T6" s="8" t="str">
        <f t="shared" si="0"/>
        <v>Marrocos</v>
      </c>
      <c r="U6" s="9">
        <f t="shared" si="42"/>
        <v>0</v>
      </c>
      <c r="V6" s="8">
        <v>0</v>
      </c>
      <c r="W6" s="8">
        <v>4</v>
      </c>
      <c r="X6" s="8" t="str">
        <f t="shared" si="1"/>
        <v>Marrocos</v>
      </c>
      <c r="Y6" s="9">
        <f t="shared" si="43"/>
        <v>0</v>
      </c>
      <c r="Z6" s="7">
        <v>1</v>
      </c>
      <c r="AA6" s="8">
        <v>0</v>
      </c>
      <c r="AB6" s="8" t="str">
        <f t="shared" si="2"/>
        <v>Irã</v>
      </c>
      <c r="AC6" s="9">
        <f t="shared" si="44"/>
        <v>13</v>
      </c>
      <c r="AD6" s="7">
        <v>1</v>
      </c>
      <c r="AE6" s="8">
        <v>1</v>
      </c>
      <c r="AF6" s="8" t="str">
        <f t="shared" si="3"/>
        <v>Empate</v>
      </c>
      <c r="AG6" s="9">
        <f t="shared" si="45"/>
        <v>2</v>
      </c>
      <c r="AH6" s="7">
        <v>0</v>
      </c>
      <c r="AI6" s="8">
        <v>1</v>
      </c>
      <c r="AJ6" s="8" t="str">
        <f t="shared" si="4"/>
        <v>Marrocos</v>
      </c>
      <c r="AK6" s="9">
        <f t="shared" si="46"/>
        <v>0</v>
      </c>
      <c r="AL6" s="7">
        <v>1</v>
      </c>
      <c r="AM6" s="8">
        <v>0</v>
      </c>
      <c r="AN6" s="8" t="str">
        <f t="shared" si="5"/>
        <v>Irã</v>
      </c>
      <c r="AO6" s="9">
        <f t="shared" si="47"/>
        <v>13</v>
      </c>
      <c r="AP6" s="7">
        <v>0</v>
      </c>
      <c r="AQ6" s="8">
        <v>1</v>
      </c>
      <c r="AR6" s="8" t="str">
        <f t="shared" si="6"/>
        <v>Marrocos</v>
      </c>
      <c r="AS6" s="9">
        <f t="shared" si="48"/>
        <v>0</v>
      </c>
      <c r="AT6" s="7">
        <v>0</v>
      </c>
      <c r="AU6" s="8">
        <v>2</v>
      </c>
      <c r="AV6" s="8" t="str">
        <f t="shared" si="7"/>
        <v>Marrocos</v>
      </c>
      <c r="AW6" s="9">
        <f t="shared" si="49"/>
        <v>0</v>
      </c>
      <c r="AX6" s="7">
        <v>0</v>
      </c>
      <c r="AY6" s="8">
        <v>0</v>
      </c>
      <c r="AZ6" s="8" t="str">
        <f t="shared" si="8"/>
        <v>Empate</v>
      </c>
      <c r="BA6" s="9">
        <f t="shared" si="50"/>
        <v>2</v>
      </c>
      <c r="BB6" s="7">
        <v>0</v>
      </c>
      <c r="BC6" s="8">
        <v>2</v>
      </c>
      <c r="BD6" s="8" t="str">
        <f t="shared" si="9"/>
        <v>Marrocos</v>
      </c>
      <c r="BE6" s="9">
        <f t="shared" si="51"/>
        <v>0</v>
      </c>
      <c r="BF6" s="7">
        <v>1</v>
      </c>
      <c r="BG6" s="8">
        <v>1</v>
      </c>
      <c r="BH6" s="8" t="str">
        <f t="shared" si="10"/>
        <v>Empate</v>
      </c>
      <c r="BI6" s="9">
        <f t="shared" si="52"/>
        <v>2</v>
      </c>
      <c r="BJ6" s="7">
        <v>1</v>
      </c>
      <c r="BK6" s="8">
        <v>1</v>
      </c>
      <c r="BL6" s="8" t="str">
        <f t="shared" si="11"/>
        <v>Empate</v>
      </c>
      <c r="BM6" s="9">
        <f t="shared" si="53"/>
        <v>2</v>
      </c>
      <c r="BN6" s="7">
        <v>1</v>
      </c>
      <c r="BO6" s="8">
        <v>0</v>
      </c>
      <c r="BP6" s="8" t="str">
        <f t="shared" si="12"/>
        <v>Irã</v>
      </c>
      <c r="BQ6" s="9">
        <f t="shared" si="54"/>
        <v>13</v>
      </c>
      <c r="BR6" s="7">
        <v>1</v>
      </c>
      <c r="BS6" s="8">
        <v>1</v>
      </c>
      <c r="BT6" s="8" t="str">
        <f t="shared" si="13"/>
        <v>Empate</v>
      </c>
      <c r="BU6" s="9">
        <f t="shared" si="55"/>
        <v>2</v>
      </c>
      <c r="BV6" s="7">
        <v>0</v>
      </c>
      <c r="BW6" s="8">
        <v>2</v>
      </c>
      <c r="BX6" s="8" t="str">
        <f t="shared" si="14"/>
        <v>Marrocos</v>
      </c>
      <c r="BY6" s="9">
        <f t="shared" si="56"/>
        <v>0</v>
      </c>
      <c r="BZ6" s="7">
        <v>1</v>
      </c>
      <c r="CA6" s="8">
        <v>1</v>
      </c>
      <c r="CB6" s="8" t="str">
        <f t="shared" si="15"/>
        <v>Empate</v>
      </c>
      <c r="CC6" s="9">
        <f t="shared" si="57"/>
        <v>2</v>
      </c>
      <c r="CD6" s="7">
        <v>1</v>
      </c>
      <c r="CE6" s="8">
        <v>0</v>
      </c>
      <c r="CF6" s="8" t="str">
        <f t="shared" si="16"/>
        <v>Irã</v>
      </c>
      <c r="CG6" s="9">
        <f t="shared" si="58"/>
        <v>13</v>
      </c>
      <c r="CH6" s="7">
        <v>1</v>
      </c>
      <c r="CI6" s="8">
        <v>1</v>
      </c>
      <c r="CJ6" s="8" t="str">
        <f t="shared" si="17"/>
        <v>Empate</v>
      </c>
      <c r="CK6" s="9">
        <f t="shared" si="59"/>
        <v>2</v>
      </c>
      <c r="CL6" s="7">
        <v>1</v>
      </c>
      <c r="CM6" s="8">
        <v>0</v>
      </c>
      <c r="CN6" s="8" t="str">
        <f t="shared" si="18"/>
        <v>Irã</v>
      </c>
      <c r="CO6" s="9">
        <f t="shared" si="60"/>
        <v>13</v>
      </c>
      <c r="CP6" s="7">
        <v>2</v>
      </c>
      <c r="CQ6" s="8">
        <v>0</v>
      </c>
      <c r="CR6" s="8" t="str">
        <f t="shared" si="19"/>
        <v>Irã</v>
      </c>
      <c r="CS6" s="9">
        <f t="shared" si="61"/>
        <v>8</v>
      </c>
      <c r="CT6" s="7">
        <v>1</v>
      </c>
      <c r="CU6" s="8">
        <v>1</v>
      </c>
      <c r="CV6" s="8" t="str">
        <f t="shared" si="20"/>
        <v>Empate</v>
      </c>
      <c r="CW6" s="9">
        <f t="shared" si="62"/>
        <v>2</v>
      </c>
      <c r="CX6" s="7">
        <v>0</v>
      </c>
      <c r="CY6" s="8">
        <v>1</v>
      </c>
      <c r="CZ6" s="8" t="str">
        <f t="shared" si="21"/>
        <v>Marrocos</v>
      </c>
      <c r="DA6" s="9">
        <f t="shared" si="63"/>
        <v>0</v>
      </c>
      <c r="DB6" s="7">
        <v>2</v>
      </c>
      <c r="DC6" s="8">
        <v>1</v>
      </c>
      <c r="DD6" s="8" t="str">
        <f t="shared" si="22"/>
        <v>Irã</v>
      </c>
      <c r="DE6" s="9">
        <f t="shared" si="64"/>
        <v>6</v>
      </c>
      <c r="DF6" s="7">
        <v>0</v>
      </c>
      <c r="DG6" s="8">
        <v>0</v>
      </c>
      <c r="DH6" s="8" t="str">
        <f t="shared" si="23"/>
        <v>Empate</v>
      </c>
      <c r="DI6" s="9">
        <f t="shared" si="65"/>
        <v>2</v>
      </c>
      <c r="DJ6" s="7">
        <v>1</v>
      </c>
      <c r="DK6" s="8">
        <v>1</v>
      </c>
      <c r="DL6" s="8" t="str">
        <f t="shared" si="24"/>
        <v>Empate</v>
      </c>
      <c r="DM6" s="9">
        <f t="shared" si="66"/>
        <v>2</v>
      </c>
      <c r="DN6" s="7">
        <v>1</v>
      </c>
      <c r="DO6" s="8">
        <v>1</v>
      </c>
      <c r="DP6" s="8" t="str">
        <f t="shared" si="25"/>
        <v>Empate</v>
      </c>
      <c r="DQ6" s="9">
        <f t="shared" si="67"/>
        <v>2</v>
      </c>
      <c r="DR6" s="7">
        <v>0</v>
      </c>
      <c r="DS6" s="8">
        <v>1</v>
      </c>
      <c r="DT6" s="8" t="str">
        <f t="shared" si="26"/>
        <v>Marrocos</v>
      </c>
      <c r="DU6" s="9">
        <f t="shared" si="68"/>
        <v>0</v>
      </c>
      <c r="DV6" s="7">
        <v>1</v>
      </c>
      <c r="DW6" s="8">
        <v>0</v>
      </c>
      <c r="DX6" s="8" t="str">
        <f t="shared" si="27"/>
        <v>Irã</v>
      </c>
      <c r="DY6" s="9">
        <f t="shared" si="69"/>
        <v>13</v>
      </c>
      <c r="DZ6" s="7">
        <v>1</v>
      </c>
      <c r="EA6" s="8">
        <v>0</v>
      </c>
      <c r="EB6" s="8" t="str">
        <f t="shared" si="28"/>
        <v>Irã</v>
      </c>
      <c r="EC6" s="9">
        <f t="shared" si="70"/>
        <v>13</v>
      </c>
      <c r="ED6" s="7">
        <v>1</v>
      </c>
      <c r="EE6" s="8">
        <v>0</v>
      </c>
      <c r="EF6" s="8" t="str">
        <f t="shared" si="29"/>
        <v>Irã</v>
      </c>
      <c r="EG6" s="9">
        <f t="shared" si="71"/>
        <v>13</v>
      </c>
      <c r="EH6" s="7">
        <v>1</v>
      </c>
      <c r="EI6" s="8">
        <v>1</v>
      </c>
      <c r="EJ6" s="8" t="str">
        <f t="shared" si="30"/>
        <v>Empate</v>
      </c>
      <c r="EK6" s="9">
        <f t="shared" si="72"/>
        <v>2</v>
      </c>
      <c r="EL6" s="7">
        <v>1</v>
      </c>
      <c r="EM6" s="8">
        <v>1</v>
      </c>
      <c r="EN6" s="8" t="str">
        <f t="shared" si="31"/>
        <v>Empate</v>
      </c>
      <c r="EO6" s="9">
        <f t="shared" si="73"/>
        <v>2</v>
      </c>
      <c r="EP6" s="7">
        <v>1</v>
      </c>
      <c r="EQ6" s="8">
        <v>1</v>
      </c>
      <c r="ER6" s="8" t="str">
        <f t="shared" si="32"/>
        <v>Empate</v>
      </c>
      <c r="ES6" s="9">
        <f t="shared" si="74"/>
        <v>2</v>
      </c>
      <c r="ET6" s="7">
        <v>2</v>
      </c>
      <c r="EU6" s="8">
        <v>2</v>
      </c>
      <c r="EV6" s="8" t="str">
        <f t="shared" si="33"/>
        <v>Empate</v>
      </c>
      <c r="EW6" s="9">
        <f t="shared" si="75"/>
        <v>0</v>
      </c>
      <c r="EX6" s="7">
        <v>0</v>
      </c>
      <c r="EY6" s="8">
        <v>2</v>
      </c>
      <c r="EZ6" s="8" t="str">
        <f t="shared" si="34"/>
        <v>Marrocos</v>
      </c>
      <c r="FA6" s="9">
        <f t="shared" si="76"/>
        <v>0</v>
      </c>
      <c r="FB6" s="7">
        <v>0</v>
      </c>
      <c r="FC6" s="8">
        <v>0</v>
      </c>
      <c r="FD6" s="8" t="str">
        <f t="shared" si="35"/>
        <v>Empate</v>
      </c>
      <c r="FE6" s="9">
        <f t="shared" si="77"/>
        <v>2</v>
      </c>
      <c r="FF6" s="7">
        <v>2</v>
      </c>
      <c r="FG6" s="8">
        <v>1</v>
      </c>
      <c r="FH6" s="8" t="str">
        <f t="shared" si="36"/>
        <v>Irã</v>
      </c>
      <c r="FI6" s="9">
        <f t="shared" si="78"/>
        <v>6</v>
      </c>
      <c r="FJ6" s="7">
        <v>1</v>
      </c>
      <c r="FK6" s="8">
        <v>0</v>
      </c>
      <c r="FL6" s="8" t="str">
        <f t="shared" si="37"/>
        <v>Irã</v>
      </c>
      <c r="FM6" s="9">
        <f t="shared" si="79"/>
        <v>13</v>
      </c>
      <c r="FN6" s="7">
        <v>1</v>
      </c>
      <c r="FO6" s="8">
        <v>1</v>
      </c>
      <c r="FP6" s="8" t="str">
        <f t="shared" si="38"/>
        <v>Empate</v>
      </c>
      <c r="FQ6" s="9">
        <f t="shared" si="80"/>
        <v>2</v>
      </c>
      <c r="FR6" s="7">
        <v>0</v>
      </c>
      <c r="FS6" s="8">
        <v>1</v>
      </c>
      <c r="FT6" s="8" t="str">
        <f t="shared" si="39"/>
        <v>Marrocos</v>
      </c>
      <c r="FU6" s="9">
        <f t="shared" si="81"/>
        <v>0</v>
      </c>
      <c r="FV6" s="7">
        <v>1</v>
      </c>
      <c r="FW6" s="8">
        <v>1</v>
      </c>
      <c r="FX6" s="8" t="str">
        <f t="shared" si="40"/>
        <v>Empate</v>
      </c>
      <c r="FY6" s="9">
        <f t="shared" si="82"/>
        <v>2</v>
      </c>
    </row>
    <row r="7" spans="1:181" ht="15.75" customHeight="1" x14ac:dyDescent="0.2">
      <c r="A7" s="5">
        <v>4</v>
      </c>
      <c r="B7" s="15" t="s">
        <v>14</v>
      </c>
      <c r="C7" s="3">
        <v>3</v>
      </c>
      <c r="D7" s="4">
        <v>3</v>
      </c>
      <c r="E7" s="16" t="s">
        <v>11</v>
      </c>
      <c r="F7" s="5" t="str">
        <f t="shared" si="41"/>
        <v>Empate</v>
      </c>
      <c r="H7" s="5" t="s">
        <v>27</v>
      </c>
      <c r="I7" s="23" t="str">
        <f>AD2</f>
        <v>ELIAS</v>
      </c>
      <c r="J7" s="23">
        <f>'1ª Fase'!$AG$2</f>
        <v>250</v>
      </c>
      <c r="L7" s="181" t="s">
        <v>172</v>
      </c>
      <c r="M7" s="177">
        <v>321</v>
      </c>
      <c r="P7" s="221"/>
      <c r="R7" s="7">
        <v>2</v>
      </c>
      <c r="S7" s="8">
        <v>2</v>
      </c>
      <c r="T7" s="8" t="str">
        <f t="shared" si="0"/>
        <v>Empate</v>
      </c>
      <c r="U7" s="9">
        <f t="shared" si="42"/>
        <v>6</v>
      </c>
      <c r="V7" s="8">
        <v>2</v>
      </c>
      <c r="W7" s="8">
        <v>0</v>
      </c>
      <c r="X7" s="8" t="str">
        <f t="shared" si="1"/>
        <v>Espanha</v>
      </c>
      <c r="Y7" s="9">
        <f t="shared" si="43"/>
        <v>0</v>
      </c>
      <c r="Z7" s="7">
        <v>1</v>
      </c>
      <c r="AA7" s="8">
        <v>1</v>
      </c>
      <c r="AB7" s="8" t="str">
        <f t="shared" si="2"/>
        <v>Empate</v>
      </c>
      <c r="AC7" s="9">
        <f t="shared" si="44"/>
        <v>6</v>
      </c>
      <c r="AD7" s="7">
        <v>1</v>
      </c>
      <c r="AE7" s="8">
        <v>2</v>
      </c>
      <c r="AF7" s="8" t="str">
        <f t="shared" si="3"/>
        <v>Portugal</v>
      </c>
      <c r="AG7" s="9">
        <f t="shared" si="45"/>
        <v>0</v>
      </c>
      <c r="AH7" s="7">
        <v>3</v>
      </c>
      <c r="AI7" s="8">
        <v>1</v>
      </c>
      <c r="AJ7" s="8" t="str">
        <f t="shared" si="4"/>
        <v>Espanha</v>
      </c>
      <c r="AK7" s="9">
        <f t="shared" si="46"/>
        <v>2</v>
      </c>
      <c r="AL7" s="7">
        <v>3</v>
      </c>
      <c r="AM7" s="8">
        <v>1</v>
      </c>
      <c r="AN7" s="8" t="str">
        <f t="shared" si="5"/>
        <v>Espanha</v>
      </c>
      <c r="AO7" s="9">
        <f t="shared" si="47"/>
        <v>2</v>
      </c>
      <c r="AP7" s="7">
        <v>2</v>
      </c>
      <c r="AQ7" s="8">
        <v>0</v>
      </c>
      <c r="AR7" s="8" t="str">
        <f t="shared" si="6"/>
        <v>Espanha</v>
      </c>
      <c r="AS7" s="9">
        <f t="shared" si="48"/>
        <v>0</v>
      </c>
      <c r="AT7" s="7">
        <v>1</v>
      </c>
      <c r="AU7" s="8">
        <v>0</v>
      </c>
      <c r="AV7" s="8" t="str">
        <f t="shared" si="7"/>
        <v>Espanha</v>
      </c>
      <c r="AW7" s="9">
        <f t="shared" si="49"/>
        <v>0</v>
      </c>
      <c r="AX7" s="7">
        <v>3</v>
      </c>
      <c r="AY7" s="8">
        <v>2</v>
      </c>
      <c r="AZ7" s="8" t="str">
        <f t="shared" si="8"/>
        <v>Espanha</v>
      </c>
      <c r="BA7" s="9">
        <f t="shared" si="50"/>
        <v>2</v>
      </c>
      <c r="BB7" s="7">
        <v>0</v>
      </c>
      <c r="BC7" s="8">
        <v>3</v>
      </c>
      <c r="BD7" s="8" t="str">
        <f t="shared" si="9"/>
        <v>Portugal</v>
      </c>
      <c r="BE7" s="9">
        <f t="shared" si="51"/>
        <v>2</v>
      </c>
      <c r="BF7" s="7">
        <v>2</v>
      </c>
      <c r="BG7" s="8">
        <v>1</v>
      </c>
      <c r="BH7" s="8" t="str">
        <f t="shared" si="10"/>
        <v>Espanha</v>
      </c>
      <c r="BI7" s="9">
        <f t="shared" si="52"/>
        <v>0</v>
      </c>
      <c r="BJ7" s="7">
        <v>3</v>
      </c>
      <c r="BK7" s="8">
        <v>1</v>
      </c>
      <c r="BL7" s="8" t="str">
        <f t="shared" si="11"/>
        <v>Espanha</v>
      </c>
      <c r="BM7" s="9">
        <f t="shared" si="53"/>
        <v>2</v>
      </c>
      <c r="BN7" s="7">
        <v>1</v>
      </c>
      <c r="BO7" s="8">
        <v>0</v>
      </c>
      <c r="BP7" s="8" t="str">
        <f t="shared" si="12"/>
        <v>Espanha</v>
      </c>
      <c r="BQ7" s="9">
        <f t="shared" si="54"/>
        <v>0</v>
      </c>
      <c r="BR7" s="7">
        <v>2</v>
      </c>
      <c r="BS7" s="8">
        <v>1</v>
      </c>
      <c r="BT7" s="8" t="str">
        <f t="shared" si="13"/>
        <v>Espanha</v>
      </c>
      <c r="BU7" s="9">
        <f t="shared" si="55"/>
        <v>0</v>
      </c>
      <c r="BV7" s="7">
        <v>2</v>
      </c>
      <c r="BW7" s="8">
        <v>1</v>
      </c>
      <c r="BX7" s="8" t="str">
        <f t="shared" si="14"/>
        <v>Espanha</v>
      </c>
      <c r="BY7" s="9">
        <f t="shared" si="56"/>
        <v>0</v>
      </c>
      <c r="BZ7" s="7">
        <v>3</v>
      </c>
      <c r="CA7" s="8">
        <v>1</v>
      </c>
      <c r="CB7" s="8" t="str">
        <f t="shared" si="15"/>
        <v>Espanha</v>
      </c>
      <c r="CC7" s="9">
        <f t="shared" si="57"/>
        <v>2</v>
      </c>
      <c r="CD7" s="7">
        <v>2</v>
      </c>
      <c r="CE7" s="8">
        <v>2</v>
      </c>
      <c r="CF7" s="8" t="str">
        <f t="shared" si="16"/>
        <v>Empate</v>
      </c>
      <c r="CG7" s="9">
        <f t="shared" si="58"/>
        <v>6</v>
      </c>
      <c r="CH7" s="7">
        <v>2</v>
      </c>
      <c r="CI7" s="8">
        <v>1</v>
      </c>
      <c r="CJ7" s="8" t="str">
        <f t="shared" si="17"/>
        <v>Espanha</v>
      </c>
      <c r="CK7" s="9">
        <f t="shared" si="59"/>
        <v>0</v>
      </c>
      <c r="CL7" s="7">
        <v>1</v>
      </c>
      <c r="CM7" s="8">
        <v>1</v>
      </c>
      <c r="CN7" s="8" t="str">
        <f t="shared" si="18"/>
        <v>Empate</v>
      </c>
      <c r="CO7" s="9">
        <f t="shared" si="60"/>
        <v>6</v>
      </c>
      <c r="CP7" s="7">
        <v>1</v>
      </c>
      <c r="CQ7" s="8">
        <v>1</v>
      </c>
      <c r="CR7" s="8" t="str">
        <f t="shared" si="19"/>
        <v>Empate</v>
      </c>
      <c r="CS7" s="9">
        <f t="shared" si="61"/>
        <v>6</v>
      </c>
      <c r="CT7" s="7">
        <v>1</v>
      </c>
      <c r="CU7" s="8">
        <v>1</v>
      </c>
      <c r="CV7" s="8" t="str">
        <f t="shared" si="20"/>
        <v>Empate</v>
      </c>
      <c r="CW7" s="9">
        <f t="shared" si="62"/>
        <v>6</v>
      </c>
      <c r="CX7" s="7">
        <v>2</v>
      </c>
      <c r="CY7" s="8">
        <v>1</v>
      </c>
      <c r="CZ7" s="8" t="str">
        <f t="shared" si="21"/>
        <v>Espanha</v>
      </c>
      <c r="DA7" s="9">
        <f t="shared" si="63"/>
        <v>0</v>
      </c>
      <c r="DB7" s="7">
        <v>0</v>
      </c>
      <c r="DC7" s="8">
        <v>1</v>
      </c>
      <c r="DD7" s="8" t="str">
        <f t="shared" si="22"/>
        <v>Portugal</v>
      </c>
      <c r="DE7" s="9">
        <f t="shared" si="64"/>
        <v>0</v>
      </c>
      <c r="DF7" s="7">
        <v>1</v>
      </c>
      <c r="DG7" s="8">
        <v>2</v>
      </c>
      <c r="DH7" s="8" t="str">
        <f t="shared" si="23"/>
        <v>Portugal</v>
      </c>
      <c r="DI7" s="9">
        <f t="shared" si="65"/>
        <v>0</v>
      </c>
      <c r="DJ7" s="7">
        <v>3</v>
      </c>
      <c r="DK7" s="8">
        <v>2</v>
      </c>
      <c r="DL7" s="8" t="str">
        <f t="shared" si="24"/>
        <v>Espanha</v>
      </c>
      <c r="DM7" s="9">
        <f t="shared" si="66"/>
        <v>2</v>
      </c>
      <c r="DN7" s="7">
        <v>2</v>
      </c>
      <c r="DO7" s="8">
        <v>2</v>
      </c>
      <c r="DP7" s="8" t="str">
        <f t="shared" si="25"/>
        <v>Empate</v>
      </c>
      <c r="DQ7" s="9">
        <f t="shared" si="67"/>
        <v>6</v>
      </c>
      <c r="DR7" s="7">
        <v>1</v>
      </c>
      <c r="DS7" s="8">
        <v>1</v>
      </c>
      <c r="DT7" s="8" t="str">
        <f t="shared" si="26"/>
        <v>Empate</v>
      </c>
      <c r="DU7" s="9">
        <f t="shared" si="68"/>
        <v>6</v>
      </c>
      <c r="DV7" s="7">
        <v>2</v>
      </c>
      <c r="DW7" s="8">
        <v>0</v>
      </c>
      <c r="DX7" s="8" t="str">
        <f t="shared" si="27"/>
        <v>Espanha</v>
      </c>
      <c r="DY7" s="9">
        <f t="shared" si="69"/>
        <v>0</v>
      </c>
      <c r="DZ7" s="7">
        <v>2</v>
      </c>
      <c r="EA7" s="8">
        <v>1</v>
      </c>
      <c r="EB7" s="8" t="str">
        <f t="shared" si="28"/>
        <v>Espanha</v>
      </c>
      <c r="EC7" s="9">
        <f t="shared" si="70"/>
        <v>0</v>
      </c>
      <c r="ED7" s="7">
        <v>2</v>
      </c>
      <c r="EE7" s="8">
        <v>1</v>
      </c>
      <c r="EF7" s="8" t="str">
        <f t="shared" si="29"/>
        <v>Espanha</v>
      </c>
      <c r="EG7" s="9">
        <f t="shared" si="71"/>
        <v>0</v>
      </c>
      <c r="EH7" s="7">
        <v>2</v>
      </c>
      <c r="EI7" s="8">
        <v>1</v>
      </c>
      <c r="EJ7" s="8" t="str">
        <f t="shared" si="30"/>
        <v>Espanha</v>
      </c>
      <c r="EK7" s="9">
        <f t="shared" si="72"/>
        <v>0</v>
      </c>
      <c r="EL7" s="7">
        <v>2</v>
      </c>
      <c r="EM7" s="8">
        <v>1</v>
      </c>
      <c r="EN7" s="8" t="str">
        <f t="shared" si="31"/>
        <v>Espanha</v>
      </c>
      <c r="EO7" s="9">
        <f t="shared" si="73"/>
        <v>0</v>
      </c>
      <c r="EP7" s="7">
        <v>2</v>
      </c>
      <c r="EQ7" s="8">
        <v>1</v>
      </c>
      <c r="ER7" s="8" t="str">
        <f t="shared" si="32"/>
        <v>Espanha</v>
      </c>
      <c r="ES7" s="9">
        <f t="shared" si="74"/>
        <v>0</v>
      </c>
      <c r="ET7" s="7">
        <v>2</v>
      </c>
      <c r="EU7" s="8">
        <v>2</v>
      </c>
      <c r="EV7" s="8" t="str">
        <f t="shared" si="33"/>
        <v>Empate</v>
      </c>
      <c r="EW7" s="9">
        <f t="shared" si="75"/>
        <v>6</v>
      </c>
      <c r="EX7" s="7">
        <v>0</v>
      </c>
      <c r="EY7" s="8">
        <v>0</v>
      </c>
      <c r="EZ7" s="8" t="str">
        <f t="shared" si="34"/>
        <v>Empate</v>
      </c>
      <c r="FA7" s="9">
        <f t="shared" si="76"/>
        <v>6</v>
      </c>
      <c r="FB7" s="7">
        <v>3</v>
      </c>
      <c r="FC7" s="8">
        <v>2</v>
      </c>
      <c r="FD7" s="8" t="str">
        <f t="shared" si="35"/>
        <v>Espanha</v>
      </c>
      <c r="FE7" s="9">
        <f t="shared" si="77"/>
        <v>2</v>
      </c>
      <c r="FF7" s="7">
        <v>2</v>
      </c>
      <c r="FG7" s="8">
        <v>1</v>
      </c>
      <c r="FH7" s="8" t="str">
        <f t="shared" si="36"/>
        <v>Espanha</v>
      </c>
      <c r="FI7" s="9">
        <f t="shared" si="78"/>
        <v>0</v>
      </c>
      <c r="FJ7" s="7">
        <v>1</v>
      </c>
      <c r="FK7" s="8">
        <v>0</v>
      </c>
      <c r="FL7" s="8" t="str">
        <f t="shared" si="37"/>
        <v>Espanha</v>
      </c>
      <c r="FM7" s="9">
        <f t="shared" si="79"/>
        <v>0</v>
      </c>
      <c r="FN7" s="7">
        <v>0</v>
      </c>
      <c r="FO7" s="8">
        <v>0</v>
      </c>
      <c r="FP7" s="8" t="str">
        <f t="shared" si="38"/>
        <v>Empate</v>
      </c>
      <c r="FQ7" s="9">
        <f t="shared" si="80"/>
        <v>6</v>
      </c>
      <c r="FR7" s="7">
        <v>1</v>
      </c>
      <c r="FS7" s="8">
        <v>2</v>
      </c>
      <c r="FT7" s="8" t="str">
        <f t="shared" si="39"/>
        <v>Portugal</v>
      </c>
      <c r="FU7" s="9">
        <f t="shared" si="81"/>
        <v>0</v>
      </c>
      <c r="FV7" s="7">
        <v>1</v>
      </c>
      <c r="FW7" s="8">
        <v>1</v>
      </c>
      <c r="FX7" s="8" t="str">
        <f t="shared" si="40"/>
        <v>Empate</v>
      </c>
      <c r="FY7" s="9">
        <f t="shared" si="82"/>
        <v>6</v>
      </c>
    </row>
    <row r="8" spans="1:181" ht="15.75" customHeight="1" x14ac:dyDescent="0.2">
      <c r="A8" s="5">
        <v>5</v>
      </c>
      <c r="B8" s="15" t="s">
        <v>8</v>
      </c>
      <c r="C8" s="3">
        <v>1</v>
      </c>
      <c r="D8" s="4">
        <v>2</v>
      </c>
      <c r="E8" s="16" t="s">
        <v>2</v>
      </c>
      <c r="F8" s="5" t="str">
        <f t="shared" si="41"/>
        <v>França</v>
      </c>
      <c r="H8" s="5" t="s">
        <v>28</v>
      </c>
      <c r="I8" s="23" t="str">
        <f>AH2</f>
        <v>FABIO</v>
      </c>
      <c r="J8" s="23">
        <f>'1ª Fase'!$AK$2</f>
        <v>261</v>
      </c>
      <c r="L8" s="144" t="s">
        <v>163</v>
      </c>
      <c r="M8" s="178">
        <v>308</v>
      </c>
      <c r="P8" s="221"/>
      <c r="R8" s="7">
        <v>0</v>
      </c>
      <c r="S8" s="8">
        <v>2</v>
      </c>
      <c r="T8" s="8" t="str">
        <f t="shared" si="0"/>
        <v>França</v>
      </c>
      <c r="U8" s="9">
        <f t="shared" si="42"/>
        <v>8</v>
      </c>
      <c r="V8" s="8">
        <v>3</v>
      </c>
      <c r="W8" s="8">
        <v>4</v>
      </c>
      <c r="X8" s="8" t="str">
        <f t="shared" si="1"/>
        <v>França</v>
      </c>
      <c r="Y8" s="9">
        <f t="shared" si="43"/>
        <v>6</v>
      </c>
      <c r="Z8" s="7">
        <v>0</v>
      </c>
      <c r="AA8" s="8">
        <v>2</v>
      </c>
      <c r="AB8" s="8" t="str">
        <f t="shared" si="2"/>
        <v>França</v>
      </c>
      <c r="AC8" s="9">
        <f t="shared" si="44"/>
        <v>8</v>
      </c>
      <c r="AD8" s="7">
        <v>0</v>
      </c>
      <c r="AE8" s="8">
        <v>1</v>
      </c>
      <c r="AF8" s="8" t="str">
        <f t="shared" si="3"/>
        <v>França</v>
      </c>
      <c r="AG8" s="9">
        <f t="shared" si="45"/>
        <v>6</v>
      </c>
      <c r="AH8" s="7">
        <v>0</v>
      </c>
      <c r="AI8" s="8">
        <v>3</v>
      </c>
      <c r="AJ8" s="8" t="str">
        <f t="shared" si="4"/>
        <v>França</v>
      </c>
      <c r="AK8" s="9">
        <f t="shared" si="46"/>
        <v>6</v>
      </c>
      <c r="AL8" s="7">
        <v>0</v>
      </c>
      <c r="AM8" s="8">
        <v>3</v>
      </c>
      <c r="AN8" s="8" t="str">
        <f t="shared" si="5"/>
        <v>França</v>
      </c>
      <c r="AO8" s="9">
        <f t="shared" si="47"/>
        <v>6</v>
      </c>
      <c r="AP8" s="7">
        <v>0</v>
      </c>
      <c r="AQ8" s="8">
        <v>2</v>
      </c>
      <c r="AR8" s="8" t="str">
        <f t="shared" si="6"/>
        <v>França</v>
      </c>
      <c r="AS8" s="9">
        <f t="shared" si="48"/>
        <v>8</v>
      </c>
      <c r="AT8" s="7">
        <v>0</v>
      </c>
      <c r="AU8" s="8">
        <v>2</v>
      </c>
      <c r="AV8" s="8" t="str">
        <f t="shared" si="7"/>
        <v>França</v>
      </c>
      <c r="AW8" s="9">
        <f t="shared" si="49"/>
        <v>8</v>
      </c>
      <c r="AX8" s="7">
        <v>0</v>
      </c>
      <c r="AY8" s="8">
        <v>1</v>
      </c>
      <c r="AZ8" s="8" t="str">
        <f t="shared" si="8"/>
        <v>França</v>
      </c>
      <c r="BA8" s="9">
        <f t="shared" si="50"/>
        <v>6</v>
      </c>
      <c r="BB8" s="7">
        <v>1</v>
      </c>
      <c r="BC8" s="8">
        <v>1</v>
      </c>
      <c r="BD8" s="8" t="str">
        <f t="shared" si="9"/>
        <v>Empate</v>
      </c>
      <c r="BE8" s="9">
        <f t="shared" si="51"/>
        <v>2</v>
      </c>
      <c r="BF8" s="7">
        <v>0</v>
      </c>
      <c r="BG8" s="8">
        <v>2</v>
      </c>
      <c r="BH8" s="8" t="str">
        <f t="shared" si="10"/>
        <v>França</v>
      </c>
      <c r="BI8" s="9">
        <f t="shared" si="52"/>
        <v>8</v>
      </c>
      <c r="BJ8" s="7">
        <v>0</v>
      </c>
      <c r="BK8" s="8">
        <v>3</v>
      </c>
      <c r="BL8" s="8" t="str">
        <f t="shared" si="11"/>
        <v>França</v>
      </c>
      <c r="BM8" s="9">
        <f t="shared" si="53"/>
        <v>6</v>
      </c>
      <c r="BN8" s="7">
        <v>0</v>
      </c>
      <c r="BO8" s="8">
        <v>3</v>
      </c>
      <c r="BP8" s="8" t="str">
        <f t="shared" si="12"/>
        <v>França</v>
      </c>
      <c r="BQ8" s="9">
        <f t="shared" si="54"/>
        <v>6</v>
      </c>
      <c r="BR8" s="7">
        <v>1</v>
      </c>
      <c r="BS8" s="8">
        <v>3</v>
      </c>
      <c r="BT8" s="8" t="str">
        <f t="shared" si="13"/>
        <v>França</v>
      </c>
      <c r="BU8" s="9">
        <f t="shared" si="55"/>
        <v>8</v>
      </c>
      <c r="BV8" s="7">
        <v>0</v>
      </c>
      <c r="BW8" s="8">
        <v>3</v>
      </c>
      <c r="BX8" s="8" t="str">
        <f t="shared" si="14"/>
        <v>França</v>
      </c>
      <c r="BY8" s="9">
        <f t="shared" si="56"/>
        <v>6</v>
      </c>
      <c r="BZ8" s="7">
        <v>1</v>
      </c>
      <c r="CA8" s="8">
        <v>2</v>
      </c>
      <c r="CB8" s="8" t="str">
        <f t="shared" si="15"/>
        <v>França</v>
      </c>
      <c r="CC8" s="9">
        <f t="shared" si="57"/>
        <v>13</v>
      </c>
      <c r="CD8" s="7">
        <v>0</v>
      </c>
      <c r="CE8" s="8">
        <v>0</v>
      </c>
      <c r="CF8" s="8" t="str">
        <f t="shared" si="16"/>
        <v>Empate</v>
      </c>
      <c r="CG8" s="9">
        <f t="shared" si="58"/>
        <v>0</v>
      </c>
      <c r="CH8" s="7">
        <v>0</v>
      </c>
      <c r="CI8" s="8">
        <v>3</v>
      </c>
      <c r="CJ8" s="8" t="str">
        <f t="shared" si="17"/>
        <v>França</v>
      </c>
      <c r="CK8" s="9">
        <f t="shared" si="59"/>
        <v>6</v>
      </c>
      <c r="CL8" s="7">
        <v>1</v>
      </c>
      <c r="CM8" s="8">
        <v>2</v>
      </c>
      <c r="CN8" s="8" t="str">
        <f t="shared" si="18"/>
        <v>França</v>
      </c>
      <c r="CO8" s="9">
        <f t="shared" si="60"/>
        <v>13</v>
      </c>
      <c r="CP8" s="7">
        <v>0</v>
      </c>
      <c r="CQ8" s="8">
        <v>2</v>
      </c>
      <c r="CR8" s="8" t="str">
        <f t="shared" si="19"/>
        <v>França</v>
      </c>
      <c r="CS8" s="9">
        <f t="shared" si="61"/>
        <v>8</v>
      </c>
      <c r="CT8" s="7">
        <v>0</v>
      </c>
      <c r="CU8" s="8">
        <v>2</v>
      </c>
      <c r="CV8" s="8" t="str">
        <f t="shared" si="20"/>
        <v>França</v>
      </c>
      <c r="CW8" s="9">
        <f t="shared" si="62"/>
        <v>8</v>
      </c>
      <c r="CX8" s="7">
        <v>1</v>
      </c>
      <c r="CY8" s="8">
        <v>3</v>
      </c>
      <c r="CZ8" s="8" t="str">
        <f t="shared" si="21"/>
        <v>França</v>
      </c>
      <c r="DA8" s="9">
        <f t="shared" si="63"/>
        <v>8</v>
      </c>
      <c r="DB8" s="7">
        <v>1</v>
      </c>
      <c r="DC8" s="8">
        <v>2</v>
      </c>
      <c r="DD8" s="8" t="str">
        <f t="shared" si="22"/>
        <v>França</v>
      </c>
      <c r="DE8" s="9">
        <f t="shared" si="64"/>
        <v>13</v>
      </c>
      <c r="DF8" s="7">
        <v>0</v>
      </c>
      <c r="DG8" s="8">
        <v>4</v>
      </c>
      <c r="DH8" s="8" t="str">
        <f t="shared" si="23"/>
        <v>França</v>
      </c>
      <c r="DI8" s="9">
        <f t="shared" si="65"/>
        <v>6</v>
      </c>
      <c r="DJ8" s="7">
        <v>0</v>
      </c>
      <c r="DK8" s="8">
        <v>2</v>
      </c>
      <c r="DL8" s="8" t="str">
        <f t="shared" si="24"/>
        <v>França</v>
      </c>
      <c r="DM8" s="9">
        <f t="shared" si="66"/>
        <v>8</v>
      </c>
      <c r="DN8" s="7">
        <v>2</v>
      </c>
      <c r="DO8" s="8">
        <v>2</v>
      </c>
      <c r="DP8" s="8" t="str">
        <f t="shared" si="25"/>
        <v>Empate</v>
      </c>
      <c r="DQ8" s="9">
        <f t="shared" si="67"/>
        <v>2</v>
      </c>
      <c r="DR8" s="7">
        <v>1</v>
      </c>
      <c r="DS8" s="8">
        <v>2</v>
      </c>
      <c r="DT8" s="8" t="str">
        <f t="shared" si="26"/>
        <v>França</v>
      </c>
      <c r="DU8" s="9">
        <f t="shared" si="68"/>
        <v>13</v>
      </c>
      <c r="DV8" s="7">
        <v>1</v>
      </c>
      <c r="DW8" s="8">
        <v>2</v>
      </c>
      <c r="DX8" s="8" t="str">
        <f t="shared" si="27"/>
        <v>França</v>
      </c>
      <c r="DY8" s="9">
        <f t="shared" si="69"/>
        <v>13</v>
      </c>
      <c r="DZ8" s="7">
        <v>0</v>
      </c>
      <c r="EA8" s="8">
        <v>3</v>
      </c>
      <c r="EB8" s="8" t="str">
        <f t="shared" si="28"/>
        <v>França</v>
      </c>
      <c r="EC8" s="9">
        <f t="shared" si="70"/>
        <v>6</v>
      </c>
      <c r="ED8" s="7">
        <v>1</v>
      </c>
      <c r="EE8" s="8">
        <v>2</v>
      </c>
      <c r="EF8" s="8" t="str">
        <f t="shared" si="29"/>
        <v>França</v>
      </c>
      <c r="EG8" s="9">
        <f t="shared" si="71"/>
        <v>13</v>
      </c>
      <c r="EH8" s="7">
        <v>0</v>
      </c>
      <c r="EI8" s="8">
        <v>3</v>
      </c>
      <c r="EJ8" s="8" t="str">
        <f t="shared" si="30"/>
        <v>França</v>
      </c>
      <c r="EK8" s="9">
        <f t="shared" si="72"/>
        <v>6</v>
      </c>
      <c r="EL8" s="7">
        <v>1</v>
      </c>
      <c r="EM8" s="8">
        <v>3</v>
      </c>
      <c r="EN8" s="8" t="str">
        <f t="shared" si="31"/>
        <v>França</v>
      </c>
      <c r="EO8" s="9">
        <f t="shared" si="73"/>
        <v>8</v>
      </c>
      <c r="EP8" s="7">
        <v>1</v>
      </c>
      <c r="EQ8" s="8">
        <v>3</v>
      </c>
      <c r="ER8" s="8" t="str">
        <f t="shared" si="32"/>
        <v>França</v>
      </c>
      <c r="ES8" s="9">
        <f t="shared" si="74"/>
        <v>8</v>
      </c>
      <c r="ET8" s="7">
        <v>1</v>
      </c>
      <c r="EU8" s="8">
        <v>4</v>
      </c>
      <c r="EV8" s="8" t="str">
        <f t="shared" si="33"/>
        <v>França</v>
      </c>
      <c r="EW8" s="9">
        <f t="shared" si="75"/>
        <v>8</v>
      </c>
      <c r="EX8" s="7">
        <v>0</v>
      </c>
      <c r="EY8" s="8">
        <v>3</v>
      </c>
      <c r="EZ8" s="8" t="str">
        <f t="shared" si="34"/>
        <v>França</v>
      </c>
      <c r="FA8" s="9">
        <f t="shared" si="76"/>
        <v>6</v>
      </c>
      <c r="FB8" s="7">
        <v>1</v>
      </c>
      <c r="FC8" s="8">
        <v>2</v>
      </c>
      <c r="FD8" s="8" t="str">
        <f t="shared" si="35"/>
        <v>França</v>
      </c>
      <c r="FE8" s="9">
        <f t="shared" si="77"/>
        <v>13</v>
      </c>
      <c r="FF8" s="7">
        <v>1</v>
      </c>
      <c r="FG8" s="8">
        <v>2</v>
      </c>
      <c r="FH8" s="8" t="str">
        <f t="shared" si="36"/>
        <v>França</v>
      </c>
      <c r="FI8" s="9">
        <f t="shared" si="78"/>
        <v>13</v>
      </c>
      <c r="FJ8" s="7">
        <v>0</v>
      </c>
      <c r="FK8" s="8">
        <v>2</v>
      </c>
      <c r="FL8" s="8" t="str">
        <f t="shared" si="37"/>
        <v>França</v>
      </c>
      <c r="FM8" s="9">
        <f t="shared" si="79"/>
        <v>8</v>
      </c>
      <c r="FN8" s="7">
        <v>0</v>
      </c>
      <c r="FO8" s="8">
        <v>2</v>
      </c>
      <c r="FP8" s="8" t="str">
        <f t="shared" si="38"/>
        <v>França</v>
      </c>
      <c r="FQ8" s="9">
        <f t="shared" si="80"/>
        <v>8</v>
      </c>
      <c r="FR8" s="7">
        <v>0</v>
      </c>
      <c r="FS8" s="8">
        <v>2</v>
      </c>
      <c r="FT8" s="8" t="str">
        <f t="shared" si="39"/>
        <v>França</v>
      </c>
      <c r="FU8" s="9">
        <f t="shared" si="81"/>
        <v>8</v>
      </c>
      <c r="FV8" s="7">
        <v>0</v>
      </c>
      <c r="FW8" s="8">
        <v>2</v>
      </c>
      <c r="FX8" s="8" t="str">
        <f t="shared" si="40"/>
        <v>França</v>
      </c>
      <c r="FY8" s="9">
        <f t="shared" si="82"/>
        <v>8</v>
      </c>
    </row>
    <row r="9" spans="1:181" ht="15.75" customHeight="1" x14ac:dyDescent="0.2">
      <c r="A9" s="5">
        <v>6</v>
      </c>
      <c r="B9" s="15" t="s">
        <v>3</v>
      </c>
      <c r="C9" s="3">
        <v>1</v>
      </c>
      <c r="D9" s="4">
        <v>1</v>
      </c>
      <c r="E9" s="16" t="s">
        <v>129</v>
      </c>
      <c r="F9" s="5" t="str">
        <f t="shared" si="41"/>
        <v>Empate</v>
      </c>
      <c r="H9" s="5" t="s">
        <v>29</v>
      </c>
      <c r="I9" s="23" t="str">
        <f>AL2</f>
        <v>WAGNER SUPERGAUSS</v>
      </c>
      <c r="J9" s="23">
        <f>'1ª Fase'!$AO$2</f>
        <v>246</v>
      </c>
      <c r="L9" s="144" t="s">
        <v>174</v>
      </c>
      <c r="M9" s="178">
        <v>292</v>
      </c>
      <c r="P9" s="221"/>
      <c r="R9" s="7">
        <v>3</v>
      </c>
      <c r="S9" s="8">
        <v>0</v>
      </c>
      <c r="T9" s="8" t="str">
        <f t="shared" si="0"/>
        <v>Argentina</v>
      </c>
      <c r="U9" s="9">
        <f t="shared" si="42"/>
        <v>0</v>
      </c>
      <c r="V9" s="8">
        <v>3</v>
      </c>
      <c r="W9" s="8">
        <v>1</v>
      </c>
      <c r="X9" s="8" t="str">
        <f t="shared" si="1"/>
        <v>Argentina</v>
      </c>
      <c r="Y9" s="9">
        <f t="shared" si="43"/>
        <v>2</v>
      </c>
      <c r="Z9" s="7">
        <v>3</v>
      </c>
      <c r="AA9" s="8">
        <v>0</v>
      </c>
      <c r="AB9" s="8" t="str">
        <f t="shared" si="2"/>
        <v>Argentina</v>
      </c>
      <c r="AC9" s="9">
        <f t="shared" si="44"/>
        <v>0</v>
      </c>
      <c r="AD9" s="7">
        <v>2</v>
      </c>
      <c r="AE9" s="8">
        <v>0</v>
      </c>
      <c r="AF9" s="8" t="str">
        <f t="shared" si="3"/>
        <v>Argentina</v>
      </c>
      <c r="AG9" s="9">
        <f t="shared" si="45"/>
        <v>0</v>
      </c>
      <c r="AH9" s="7">
        <v>3</v>
      </c>
      <c r="AI9" s="8">
        <v>1</v>
      </c>
      <c r="AJ9" s="8" t="str">
        <f t="shared" si="4"/>
        <v>Argentina</v>
      </c>
      <c r="AK9" s="9">
        <f t="shared" si="46"/>
        <v>2</v>
      </c>
      <c r="AL9" s="7">
        <v>4</v>
      </c>
      <c r="AM9" s="8">
        <v>0</v>
      </c>
      <c r="AN9" s="8" t="str">
        <f t="shared" si="5"/>
        <v>Argentina</v>
      </c>
      <c r="AO9" s="9">
        <f t="shared" si="47"/>
        <v>0</v>
      </c>
      <c r="AP9" s="7">
        <v>4</v>
      </c>
      <c r="AQ9" s="8">
        <v>0</v>
      </c>
      <c r="AR9" s="8" t="str">
        <f t="shared" si="6"/>
        <v>Argentina</v>
      </c>
      <c r="AS9" s="9">
        <f t="shared" si="48"/>
        <v>0</v>
      </c>
      <c r="AT9" s="7">
        <v>3</v>
      </c>
      <c r="AU9" s="8">
        <v>0</v>
      </c>
      <c r="AV9" s="8" t="str">
        <f t="shared" si="7"/>
        <v>Argentina</v>
      </c>
      <c r="AW9" s="9">
        <f t="shared" si="49"/>
        <v>0</v>
      </c>
      <c r="AX9" s="7">
        <v>3</v>
      </c>
      <c r="AY9" s="8">
        <v>0</v>
      </c>
      <c r="AZ9" s="8" t="str">
        <f t="shared" si="8"/>
        <v>Argentina</v>
      </c>
      <c r="BA9" s="9">
        <f t="shared" si="50"/>
        <v>0</v>
      </c>
      <c r="BB9" s="7">
        <v>3</v>
      </c>
      <c r="BC9" s="8">
        <v>2</v>
      </c>
      <c r="BD9" s="8" t="str">
        <f t="shared" si="9"/>
        <v>Argentina</v>
      </c>
      <c r="BE9" s="9">
        <f t="shared" si="51"/>
        <v>0</v>
      </c>
      <c r="BF9" s="7">
        <v>2</v>
      </c>
      <c r="BG9" s="8">
        <v>1</v>
      </c>
      <c r="BH9" s="8" t="str">
        <f t="shared" si="10"/>
        <v>Argentina</v>
      </c>
      <c r="BI9" s="9">
        <f t="shared" si="52"/>
        <v>2</v>
      </c>
      <c r="BJ9" s="7">
        <v>3</v>
      </c>
      <c r="BK9" s="8">
        <v>1</v>
      </c>
      <c r="BL9" s="8" t="str">
        <f t="shared" si="11"/>
        <v>Argentina</v>
      </c>
      <c r="BM9" s="9">
        <f t="shared" si="53"/>
        <v>2</v>
      </c>
      <c r="BN9" s="7">
        <v>4</v>
      </c>
      <c r="BO9" s="8">
        <v>0</v>
      </c>
      <c r="BP9" s="8" t="str">
        <f t="shared" si="12"/>
        <v>Argentina</v>
      </c>
      <c r="BQ9" s="9">
        <f t="shared" si="54"/>
        <v>0</v>
      </c>
      <c r="BR9" s="7">
        <v>2</v>
      </c>
      <c r="BS9" s="8">
        <v>0</v>
      </c>
      <c r="BT9" s="8" t="str">
        <f t="shared" si="13"/>
        <v>Argentina</v>
      </c>
      <c r="BU9" s="9">
        <f t="shared" si="55"/>
        <v>0</v>
      </c>
      <c r="BV9" s="7">
        <v>2</v>
      </c>
      <c r="BW9" s="8">
        <v>1</v>
      </c>
      <c r="BX9" s="8" t="str">
        <f t="shared" si="14"/>
        <v>Argentina</v>
      </c>
      <c r="BY9" s="9">
        <f t="shared" si="56"/>
        <v>2</v>
      </c>
      <c r="BZ9" s="7">
        <v>1</v>
      </c>
      <c r="CA9" s="8">
        <v>0</v>
      </c>
      <c r="CB9" s="8" t="str">
        <f t="shared" si="15"/>
        <v>Argentina</v>
      </c>
      <c r="CC9" s="9">
        <f t="shared" si="57"/>
        <v>2</v>
      </c>
      <c r="CD9" s="7">
        <v>1</v>
      </c>
      <c r="CE9" s="8">
        <v>2</v>
      </c>
      <c r="CF9" s="8" t="str">
        <f t="shared" si="16"/>
        <v>Islândia</v>
      </c>
      <c r="CG9" s="9">
        <f t="shared" si="58"/>
        <v>2</v>
      </c>
      <c r="CH9" s="7">
        <v>2</v>
      </c>
      <c r="CI9" s="8">
        <v>1</v>
      </c>
      <c r="CJ9" s="8" t="str">
        <f t="shared" si="17"/>
        <v>Argentina</v>
      </c>
      <c r="CK9" s="9">
        <f t="shared" si="59"/>
        <v>2</v>
      </c>
      <c r="CL9" s="7">
        <v>2</v>
      </c>
      <c r="CM9" s="8">
        <v>0</v>
      </c>
      <c r="CN9" s="8" t="str">
        <f t="shared" si="18"/>
        <v>Argentina</v>
      </c>
      <c r="CO9" s="9">
        <f t="shared" si="60"/>
        <v>0</v>
      </c>
      <c r="CP9" s="7">
        <v>2</v>
      </c>
      <c r="CQ9" s="8">
        <v>0</v>
      </c>
      <c r="CR9" s="8" t="str">
        <f t="shared" si="19"/>
        <v>Argentina</v>
      </c>
      <c r="CS9" s="9">
        <f t="shared" si="61"/>
        <v>0</v>
      </c>
      <c r="CT9" s="7">
        <v>3</v>
      </c>
      <c r="CU9" s="8">
        <v>1</v>
      </c>
      <c r="CV9" s="8" t="str">
        <f t="shared" si="20"/>
        <v>Argentina</v>
      </c>
      <c r="CW9" s="9">
        <f t="shared" si="62"/>
        <v>2</v>
      </c>
      <c r="CX9" s="7">
        <v>3</v>
      </c>
      <c r="CY9" s="8">
        <v>0</v>
      </c>
      <c r="CZ9" s="8" t="str">
        <f t="shared" si="21"/>
        <v>Argentina</v>
      </c>
      <c r="DA9" s="9">
        <f t="shared" si="63"/>
        <v>0</v>
      </c>
      <c r="DB9" s="7">
        <v>3</v>
      </c>
      <c r="DC9" s="8">
        <v>1</v>
      </c>
      <c r="DD9" s="8" t="str">
        <f t="shared" si="22"/>
        <v>Argentina</v>
      </c>
      <c r="DE9" s="9">
        <f t="shared" si="64"/>
        <v>2</v>
      </c>
      <c r="DF9" s="7">
        <v>1</v>
      </c>
      <c r="DG9" s="8">
        <v>2</v>
      </c>
      <c r="DH9" s="8" t="str">
        <f t="shared" si="23"/>
        <v>Islândia</v>
      </c>
      <c r="DI9" s="9">
        <f t="shared" si="65"/>
        <v>2</v>
      </c>
      <c r="DJ9" s="7">
        <v>2</v>
      </c>
      <c r="DK9" s="8">
        <v>0</v>
      </c>
      <c r="DL9" s="8" t="str">
        <f t="shared" si="24"/>
        <v>Argentina</v>
      </c>
      <c r="DM9" s="9">
        <f t="shared" si="66"/>
        <v>0</v>
      </c>
      <c r="DN9" s="7">
        <v>3</v>
      </c>
      <c r="DO9" s="8">
        <v>0</v>
      </c>
      <c r="DP9" s="8" t="str">
        <f t="shared" si="25"/>
        <v>Argentina</v>
      </c>
      <c r="DQ9" s="9">
        <f t="shared" si="67"/>
        <v>0</v>
      </c>
      <c r="DR9" s="7">
        <v>2</v>
      </c>
      <c r="DS9" s="8">
        <v>0</v>
      </c>
      <c r="DT9" s="8" t="str">
        <f t="shared" si="26"/>
        <v>Argentina</v>
      </c>
      <c r="DU9" s="9">
        <f t="shared" si="68"/>
        <v>0</v>
      </c>
      <c r="DV9" s="7">
        <v>1</v>
      </c>
      <c r="DW9" s="8">
        <v>0</v>
      </c>
      <c r="DX9" s="8" t="str">
        <f t="shared" si="27"/>
        <v>Argentina</v>
      </c>
      <c r="DY9" s="9">
        <f t="shared" si="69"/>
        <v>2</v>
      </c>
      <c r="DZ9" s="7">
        <v>3</v>
      </c>
      <c r="EA9" s="8">
        <v>0</v>
      </c>
      <c r="EB9" s="8" t="str">
        <f t="shared" si="28"/>
        <v>Argentina</v>
      </c>
      <c r="EC9" s="9">
        <f t="shared" si="70"/>
        <v>0</v>
      </c>
      <c r="ED9" s="7">
        <v>3</v>
      </c>
      <c r="EE9" s="8">
        <v>0</v>
      </c>
      <c r="EF9" s="8" t="str">
        <f t="shared" si="29"/>
        <v>Argentina</v>
      </c>
      <c r="EG9" s="9">
        <f t="shared" si="71"/>
        <v>0</v>
      </c>
      <c r="EH9" s="7">
        <v>2</v>
      </c>
      <c r="EI9" s="8">
        <v>0</v>
      </c>
      <c r="EJ9" s="8" t="str">
        <f t="shared" si="30"/>
        <v>Argentina</v>
      </c>
      <c r="EK9" s="9">
        <f t="shared" si="72"/>
        <v>0</v>
      </c>
      <c r="EL9" s="7">
        <v>3</v>
      </c>
      <c r="EM9" s="8">
        <v>1</v>
      </c>
      <c r="EN9" s="8" t="str">
        <f t="shared" si="31"/>
        <v>Argentina</v>
      </c>
      <c r="EO9" s="9">
        <f t="shared" si="73"/>
        <v>2</v>
      </c>
      <c r="EP9" s="7">
        <v>2</v>
      </c>
      <c r="EQ9" s="8">
        <v>0</v>
      </c>
      <c r="ER9" s="8" t="str">
        <f t="shared" si="32"/>
        <v>Argentina</v>
      </c>
      <c r="ES9" s="9">
        <f t="shared" si="74"/>
        <v>0</v>
      </c>
      <c r="ET9" s="7">
        <v>3</v>
      </c>
      <c r="EU9" s="8">
        <v>2</v>
      </c>
      <c r="EV9" s="8" t="str">
        <f t="shared" si="33"/>
        <v>Argentina</v>
      </c>
      <c r="EW9" s="9">
        <f t="shared" si="75"/>
        <v>0</v>
      </c>
      <c r="EX9" s="7">
        <v>4</v>
      </c>
      <c r="EY9" s="8">
        <v>1</v>
      </c>
      <c r="EZ9" s="8" t="str">
        <f t="shared" si="34"/>
        <v>Argentina</v>
      </c>
      <c r="FA9" s="9">
        <f t="shared" si="76"/>
        <v>2</v>
      </c>
      <c r="FB9" s="7">
        <v>3</v>
      </c>
      <c r="FC9" s="8">
        <v>0</v>
      </c>
      <c r="FD9" s="8" t="str">
        <f t="shared" si="35"/>
        <v>Argentina</v>
      </c>
      <c r="FE9" s="9">
        <f t="shared" si="77"/>
        <v>0</v>
      </c>
      <c r="FF9" s="7">
        <v>3</v>
      </c>
      <c r="FG9" s="8">
        <v>0</v>
      </c>
      <c r="FH9" s="8" t="str">
        <f t="shared" si="36"/>
        <v>Argentina</v>
      </c>
      <c r="FI9" s="9">
        <f t="shared" si="78"/>
        <v>0</v>
      </c>
      <c r="FJ9" s="7">
        <v>2</v>
      </c>
      <c r="FK9" s="8">
        <v>0</v>
      </c>
      <c r="FL9" s="8" t="str">
        <f t="shared" si="37"/>
        <v>Argentina</v>
      </c>
      <c r="FM9" s="9">
        <f t="shared" si="79"/>
        <v>0</v>
      </c>
      <c r="FN9" s="7">
        <v>0</v>
      </c>
      <c r="FO9" s="8">
        <v>1</v>
      </c>
      <c r="FP9" s="8" t="str">
        <f t="shared" si="38"/>
        <v>Islândia</v>
      </c>
      <c r="FQ9" s="9">
        <f t="shared" si="80"/>
        <v>2</v>
      </c>
      <c r="FR9" s="7">
        <v>5</v>
      </c>
      <c r="FS9" s="8">
        <v>0</v>
      </c>
      <c r="FT9" s="8" t="str">
        <f t="shared" si="39"/>
        <v>Argentina</v>
      </c>
      <c r="FU9" s="9">
        <f t="shared" si="81"/>
        <v>0</v>
      </c>
      <c r="FV9" s="7">
        <v>2</v>
      </c>
      <c r="FW9" s="8">
        <v>1</v>
      </c>
      <c r="FX9" s="8" t="str">
        <f t="shared" si="40"/>
        <v>Argentina</v>
      </c>
      <c r="FY9" s="9">
        <f t="shared" si="82"/>
        <v>2</v>
      </c>
    </row>
    <row r="10" spans="1:181" ht="15.75" customHeight="1" x14ac:dyDescent="0.2">
      <c r="A10" s="5">
        <v>7</v>
      </c>
      <c r="B10" s="15" t="s">
        <v>125</v>
      </c>
      <c r="C10" s="3">
        <v>1</v>
      </c>
      <c r="D10" s="4">
        <v>0</v>
      </c>
      <c r="E10" s="16" t="s">
        <v>132</v>
      </c>
      <c r="F10" s="5" t="str">
        <f t="shared" si="41"/>
        <v>Dinamarca</v>
      </c>
      <c r="H10" s="5" t="s">
        <v>30</v>
      </c>
      <c r="I10" s="23" t="str">
        <f>AP2</f>
        <v>JOSÉ PAULO</v>
      </c>
      <c r="J10" s="23">
        <f>'1ª Fase'!$AS$2</f>
        <v>275</v>
      </c>
      <c r="L10" s="144" t="s">
        <v>117</v>
      </c>
      <c r="M10" s="178">
        <v>287</v>
      </c>
      <c r="P10" s="221"/>
      <c r="R10" s="7">
        <v>1</v>
      </c>
      <c r="S10" s="8">
        <v>0</v>
      </c>
      <c r="T10" s="8" t="str">
        <f t="shared" si="0"/>
        <v>Dinamarca</v>
      </c>
      <c r="U10" s="9">
        <f t="shared" si="42"/>
        <v>13</v>
      </c>
      <c r="V10" s="8">
        <v>1</v>
      </c>
      <c r="W10" s="8">
        <v>0</v>
      </c>
      <c r="X10" s="8" t="str">
        <f t="shared" si="1"/>
        <v>Dinamarca</v>
      </c>
      <c r="Y10" s="9">
        <f t="shared" si="43"/>
        <v>13</v>
      </c>
      <c r="Z10" s="7">
        <v>1</v>
      </c>
      <c r="AA10" s="8">
        <v>3</v>
      </c>
      <c r="AB10" s="8" t="str">
        <f t="shared" si="2"/>
        <v>Peru</v>
      </c>
      <c r="AC10" s="9">
        <f t="shared" si="44"/>
        <v>2</v>
      </c>
      <c r="AD10" s="7">
        <v>1</v>
      </c>
      <c r="AE10" s="8">
        <v>0</v>
      </c>
      <c r="AF10" s="8" t="str">
        <f t="shared" si="3"/>
        <v>Dinamarca</v>
      </c>
      <c r="AG10" s="9">
        <f t="shared" si="45"/>
        <v>13</v>
      </c>
      <c r="AH10" s="7">
        <v>1</v>
      </c>
      <c r="AI10" s="8">
        <v>1</v>
      </c>
      <c r="AJ10" s="8" t="str">
        <f t="shared" si="4"/>
        <v>Empate</v>
      </c>
      <c r="AK10" s="9">
        <f t="shared" si="46"/>
        <v>2</v>
      </c>
      <c r="AL10" s="7">
        <v>1</v>
      </c>
      <c r="AM10" s="8">
        <v>1</v>
      </c>
      <c r="AN10" s="8" t="str">
        <f t="shared" si="5"/>
        <v>Empate</v>
      </c>
      <c r="AO10" s="9">
        <f t="shared" si="47"/>
        <v>2</v>
      </c>
      <c r="AP10" s="7">
        <v>1</v>
      </c>
      <c r="AQ10" s="8">
        <v>0</v>
      </c>
      <c r="AR10" s="8" t="str">
        <f t="shared" si="6"/>
        <v>Dinamarca</v>
      </c>
      <c r="AS10" s="9">
        <f t="shared" si="48"/>
        <v>13</v>
      </c>
      <c r="AT10" s="7">
        <v>0</v>
      </c>
      <c r="AU10" s="8">
        <v>0</v>
      </c>
      <c r="AV10" s="8" t="str">
        <f t="shared" si="7"/>
        <v>Empate</v>
      </c>
      <c r="AW10" s="9">
        <f t="shared" si="49"/>
        <v>2</v>
      </c>
      <c r="AX10" s="7">
        <v>1</v>
      </c>
      <c r="AY10" s="8">
        <v>1</v>
      </c>
      <c r="AZ10" s="8" t="str">
        <f t="shared" si="8"/>
        <v>Empate</v>
      </c>
      <c r="BA10" s="9">
        <f t="shared" si="50"/>
        <v>2</v>
      </c>
      <c r="BB10" s="7">
        <v>4</v>
      </c>
      <c r="BC10" s="8">
        <v>4</v>
      </c>
      <c r="BD10" s="8" t="str">
        <f t="shared" si="9"/>
        <v>Empate</v>
      </c>
      <c r="BE10" s="9">
        <f t="shared" si="51"/>
        <v>0</v>
      </c>
      <c r="BF10" s="7">
        <v>0</v>
      </c>
      <c r="BG10" s="8">
        <v>1</v>
      </c>
      <c r="BH10" s="8" t="str">
        <f t="shared" si="10"/>
        <v>Peru</v>
      </c>
      <c r="BI10" s="9">
        <f t="shared" si="52"/>
        <v>0</v>
      </c>
      <c r="BJ10" s="7">
        <v>1</v>
      </c>
      <c r="BK10" s="8">
        <v>1</v>
      </c>
      <c r="BL10" s="8" t="str">
        <f t="shared" si="11"/>
        <v>Empate</v>
      </c>
      <c r="BM10" s="9">
        <f t="shared" si="53"/>
        <v>2</v>
      </c>
      <c r="BN10" s="7">
        <v>1</v>
      </c>
      <c r="BO10" s="8">
        <v>1</v>
      </c>
      <c r="BP10" s="8" t="str">
        <f t="shared" si="12"/>
        <v>Empate</v>
      </c>
      <c r="BQ10" s="9">
        <f t="shared" si="54"/>
        <v>2</v>
      </c>
      <c r="BR10" s="7">
        <v>1</v>
      </c>
      <c r="BS10" s="8">
        <v>1</v>
      </c>
      <c r="BT10" s="8" t="str">
        <f t="shared" si="13"/>
        <v>Empate</v>
      </c>
      <c r="BU10" s="9">
        <f t="shared" si="55"/>
        <v>2</v>
      </c>
      <c r="BV10" s="7">
        <v>1</v>
      </c>
      <c r="BW10" s="8">
        <v>1</v>
      </c>
      <c r="BX10" s="8" t="str">
        <f t="shared" si="14"/>
        <v>Empate</v>
      </c>
      <c r="BY10" s="9">
        <f t="shared" si="56"/>
        <v>2</v>
      </c>
      <c r="BZ10" s="7">
        <v>0</v>
      </c>
      <c r="CA10" s="8">
        <v>0</v>
      </c>
      <c r="CB10" s="8" t="str">
        <f t="shared" si="15"/>
        <v>Empate</v>
      </c>
      <c r="CC10" s="9">
        <f t="shared" si="57"/>
        <v>2</v>
      </c>
      <c r="CD10" s="7">
        <v>1</v>
      </c>
      <c r="CE10" s="8">
        <v>0</v>
      </c>
      <c r="CF10" s="8" t="str">
        <f t="shared" si="16"/>
        <v>Dinamarca</v>
      </c>
      <c r="CG10" s="9">
        <f t="shared" si="58"/>
        <v>13</v>
      </c>
      <c r="CH10" s="7">
        <v>1</v>
      </c>
      <c r="CI10" s="8">
        <v>0</v>
      </c>
      <c r="CJ10" s="8" t="str">
        <f t="shared" si="17"/>
        <v>Dinamarca</v>
      </c>
      <c r="CK10" s="9">
        <f t="shared" si="59"/>
        <v>13</v>
      </c>
      <c r="CL10" s="7">
        <v>0</v>
      </c>
      <c r="CM10" s="8">
        <v>1</v>
      </c>
      <c r="CN10" s="8" t="str">
        <f t="shared" si="18"/>
        <v>Peru</v>
      </c>
      <c r="CO10" s="9">
        <f t="shared" si="60"/>
        <v>0</v>
      </c>
      <c r="CP10" s="7">
        <v>0</v>
      </c>
      <c r="CQ10" s="8">
        <v>1</v>
      </c>
      <c r="CR10" s="8" t="str">
        <f t="shared" si="19"/>
        <v>Peru</v>
      </c>
      <c r="CS10" s="9">
        <f t="shared" si="61"/>
        <v>0</v>
      </c>
      <c r="CT10" s="7">
        <v>1</v>
      </c>
      <c r="CU10" s="8">
        <v>0</v>
      </c>
      <c r="CV10" s="8" t="str">
        <f t="shared" si="20"/>
        <v>Dinamarca</v>
      </c>
      <c r="CW10" s="9">
        <f t="shared" si="62"/>
        <v>13</v>
      </c>
      <c r="CX10" s="7">
        <v>1</v>
      </c>
      <c r="CY10" s="8">
        <v>0</v>
      </c>
      <c r="CZ10" s="8" t="str">
        <f t="shared" si="21"/>
        <v>Dinamarca</v>
      </c>
      <c r="DA10" s="9">
        <f t="shared" si="63"/>
        <v>13</v>
      </c>
      <c r="DB10" s="7">
        <v>1</v>
      </c>
      <c r="DC10" s="8">
        <v>2</v>
      </c>
      <c r="DD10" s="8" t="str">
        <f t="shared" si="22"/>
        <v>Peru</v>
      </c>
      <c r="DE10" s="9">
        <f t="shared" si="64"/>
        <v>2</v>
      </c>
      <c r="DF10" s="7">
        <v>1</v>
      </c>
      <c r="DG10" s="8">
        <v>1</v>
      </c>
      <c r="DH10" s="8" t="str">
        <f t="shared" si="23"/>
        <v>Empate</v>
      </c>
      <c r="DI10" s="9">
        <f t="shared" si="65"/>
        <v>2</v>
      </c>
      <c r="DJ10" s="7">
        <v>0</v>
      </c>
      <c r="DK10" s="8">
        <v>0</v>
      </c>
      <c r="DL10" s="8" t="str">
        <f t="shared" si="24"/>
        <v>Empate</v>
      </c>
      <c r="DM10" s="9">
        <f t="shared" si="66"/>
        <v>2</v>
      </c>
      <c r="DN10" s="7">
        <v>2</v>
      </c>
      <c r="DO10" s="8">
        <v>1</v>
      </c>
      <c r="DP10" s="8" t="str">
        <f t="shared" si="25"/>
        <v>Dinamarca</v>
      </c>
      <c r="DQ10" s="9">
        <f t="shared" si="67"/>
        <v>6</v>
      </c>
      <c r="DR10" s="7">
        <v>0</v>
      </c>
      <c r="DS10" s="8">
        <v>1</v>
      </c>
      <c r="DT10" s="8" t="str">
        <f t="shared" si="26"/>
        <v>Peru</v>
      </c>
      <c r="DU10" s="9">
        <f t="shared" si="68"/>
        <v>0</v>
      </c>
      <c r="DV10" s="7">
        <v>2</v>
      </c>
      <c r="DW10" s="8">
        <v>1</v>
      </c>
      <c r="DX10" s="8" t="str">
        <f t="shared" si="27"/>
        <v>Dinamarca</v>
      </c>
      <c r="DY10" s="9">
        <f t="shared" si="69"/>
        <v>6</v>
      </c>
      <c r="DZ10" s="7">
        <v>0</v>
      </c>
      <c r="EA10" s="8">
        <v>0</v>
      </c>
      <c r="EB10" s="8" t="str">
        <f t="shared" si="28"/>
        <v>Empate</v>
      </c>
      <c r="EC10" s="9">
        <f t="shared" si="70"/>
        <v>2</v>
      </c>
      <c r="ED10" s="7">
        <v>0</v>
      </c>
      <c r="EE10" s="8">
        <v>2</v>
      </c>
      <c r="EF10" s="8" t="str">
        <f t="shared" si="29"/>
        <v>Peru</v>
      </c>
      <c r="EG10" s="9">
        <f t="shared" si="71"/>
        <v>0</v>
      </c>
      <c r="EH10" s="7">
        <v>2</v>
      </c>
      <c r="EI10" s="8">
        <v>1</v>
      </c>
      <c r="EJ10" s="8" t="str">
        <f t="shared" si="30"/>
        <v>Dinamarca</v>
      </c>
      <c r="EK10" s="9">
        <f t="shared" si="72"/>
        <v>6</v>
      </c>
      <c r="EL10" s="7">
        <v>1</v>
      </c>
      <c r="EM10" s="8">
        <v>2</v>
      </c>
      <c r="EN10" s="8" t="str">
        <f t="shared" si="31"/>
        <v>Peru</v>
      </c>
      <c r="EO10" s="9">
        <f t="shared" si="73"/>
        <v>2</v>
      </c>
      <c r="EP10" s="7">
        <v>0</v>
      </c>
      <c r="EQ10" s="8">
        <v>1</v>
      </c>
      <c r="ER10" s="8" t="str">
        <f t="shared" si="32"/>
        <v>Peru</v>
      </c>
      <c r="ES10" s="9">
        <f t="shared" si="74"/>
        <v>0</v>
      </c>
      <c r="ET10" s="7">
        <v>1</v>
      </c>
      <c r="EU10" s="8">
        <v>1</v>
      </c>
      <c r="EV10" s="8" t="str">
        <f t="shared" si="33"/>
        <v>Empate</v>
      </c>
      <c r="EW10" s="9">
        <f t="shared" si="75"/>
        <v>2</v>
      </c>
      <c r="EX10" s="7">
        <v>2</v>
      </c>
      <c r="EY10" s="8">
        <v>1</v>
      </c>
      <c r="EZ10" s="8" t="str">
        <f t="shared" si="34"/>
        <v>Dinamarca</v>
      </c>
      <c r="FA10" s="9">
        <f t="shared" si="76"/>
        <v>6</v>
      </c>
      <c r="FB10" s="7">
        <v>0</v>
      </c>
      <c r="FC10" s="8">
        <v>1</v>
      </c>
      <c r="FD10" s="8" t="str">
        <f t="shared" si="35"/>
        <v>Peru</v>
      </c>
      <c r="FE10" s="9">
        <f t="shared" si="77"/>
        <v>0</v>
      </c>
      <c r="FF10" s="7">
        <v>1</v>
      </c>
      <c r="FG10" s="8">
        <v>1</v>
      </c>
      <c r="FH10" s="8" t="str">
        <f t="shared" si="36"/>
        <v>Empate</v>
      </c>
      <c r="FI10" s="9">
        <f t="shared" si="78"/>
        <v>2</v>
      </c>
      <c r="FJ10" s="7">
        <v>1</v>
      </c>
      <c r="FK10" s="8">
        <v>0</v>
      </c>
      <c r="FL10" s="8" t="str">
        <f t="shared" si="37"/>
        <v>Dinamarca</v>
      </c>
      <c r="FM10" s="9">
        <f t="shared" si="79"/>
        <v>13</v>
      </c>
      <c r="FN10" s="7">
        <v>0</v>
      </c>
      <c r="FO10" s="8">
        <v>1</v>
      </c>
      <c r="FP10" s="8" t="str">
        <f t="shared" si="38"/>
        <v>Peru</v>
      </c>
      <c r="FQ10" s="9">
        <f t="shared" si="80"/>
        <v>0</v>
      </c>
      <c r="FR10" s="7">
        <v>1</v>
      </c>
      <c r="FS10" s="8">
        <v>0</v>
      </c>
      <c r="FT10" s="8" t="str">
        <f t="shared" si="39"/>
        <v>Dinamarca</v>
      </c>
      <c r="FU10" s="9">
        <f t="shared" si="81"/>
        <v>13</v>
      </c>
      <c r="FV10" s="7">
        <v>1</v>
      </c>
      <c r="FW10" s="8">
        <v>2</v>
      </c>
      <c r="FX10" s="8" t="str">
        <f t="shared" si="40"/>
        <v>Peru</v>
      </c>
      <c r="FY10" s="9">
        <f t="shared" si="82"/>
        <v>2</v>
      </c>
    </row>
    <row r="11" spans="1:181" ht="15.75" customHeight="1" x14ac:dyDescent="0.2">
      <c r="A11" s="5">
        <v>8</v>
      </c>
      <c r="B11" s="15" t="s">
        <v>83</v>
      </c>
      <c r="C11" s="3">
        <v>2</v>
      </c>
      <c r="D11" s="4">
        <v>0</v>
      </c>
      <c r="E11" s="16" t="s">
        <v>4</v>
      </c>
      <c r="F11" s="5" t="str">
        <f t="shared" si="41"/>
        <v>Croácia</v>
      </c>
      <c r="H11" s="5" t="s">
        <v>31</v>
      </c>
      <c r="I11" s="23" t="str">
        <f>AT2</f>
        <v>RAPHAEL</v>
      </c>
      <c r="J11" s="23">
        <f>'1ª Fase'!$AW$2</f>
        <v>269</v>
      </c>
      <c r="L11" s="144" t="s">
        <v>150</v>
      </c>
      <c r="M11" s="178">
        <v>287</v>
      </c>
      <c r="P11" s="221"/>
      <c r="R11" s="7">
        <v>2</v>
      </c>
      <c r="S11" s="8">
        <v>0</v>
      </c>
      <c r="T11" s="8" t="str">
        <f t="shared" si="0"/>
        <v>Croácia</v>
      </c>
      <c r="U11" s="9">
        <f t="shared" si="42"/>
        <v>13</v>
      </c>
      <c r="V11" s="8">
        <v>4</v>
      </c>
      <c r="W11" s="8">
        <v>3</v>
      </c>
      <c r="X11" s="8" t="str">
        <f t="shared" si="1"/>
        <v>Croácia</v>
      </c>
      <c r="Y11" s="9">
        <f t="shared" si="43"/>
        <v>6</v>
      </c>
      <c r="Z11" s="7">
        <v>2</v>
      </c>
      <c r="AA11" s="8">
        <v>0</v>
      </c>
      <c r="AB11" s="8" t="str">
        <f t="shared" si="2"/>
        <v>Croácia</v>
      </c>
      <c r="AC11" s="9">
        <f t="shared" si="44"/>
        <v>13</v>
      </c>
      <c r="AD11" s="7">
        <v>1</v>
      </c>
      <c r="AE11" s="8">
        <v>0</v>
      </c>
      <c r="AF11" s="8" t="str">
        <f t="shared" si="3"/>
        <v>Croácia</v>
      </c>
      <c r="AG11" s="9">
        <f t="shared" si="45"/>
        <v>8</v>
      </c>
      <c r="AH11" s="7">
        <v>2</v>
      </c>
      <c r="AI11" s="8">
        <v>1</v>
      </c>
      <c r="AJ11" s="8" t="str">
        <f t="shared" si="4"/>
        <v>Croácia</v>
      </c>
      <c r="AK11" s="9">
        <f t="shared" si="46"/>
        <v>8</v>
      </c>
      <c r="AL11" s="7">
        <v>2</v>
      </c>
      <c r="AM11" s="8">
        <v>2</v>
      </c>
      <c r="AN11" s="8" t="str">
        <f t="shared" si="5"/>
        <v>Empate</v>
      </c>
      <c r="AO11" s="9">
        <f t="shared" si="47"/>
        <v>2</v>
      </c>
      <c r="AP11" s="7">
        <v>0</v>
      </c>
      <c r="AQ11" s="8">
        <v>1</v>
      </c>
      <c r="AR11" s="8" t="str">
        <f t="shared" si="6"/>
        <v>Nigéria</v>
      </c>
      <c r="AS11" s="9">
        <f t="shared" si="48"/>
        <v>0</v>
      </c>
      <c r="AT11" s="7">
        <v>2</v>
      </c>
      <c r="AU11" s="8">
        <v>0</v>
      </c>
      <c r="AV11" s="8" t="str">
        <f t="shared" si="7"/>
        <v>Croácia</v>
      </c>
      <c r="AW11" s="9">
        <f t="shared" si="49"/>
        <v>13</v>
      </c>
      <c r="AX11" s="7">
        <v>2</v>
      </c>
      <c r="AY11" s="8">
        <v>0</v>
      </c>
      <c r="AZ11" s="8" t="str">
        <f t="shared" si="8"/>
        <v>Croácia</v>
      </c>
      <c r="BA11" s="9">
        <f t="shared" si="50"/>
        <v>13</v>
      </c>
      <c r="BB11" s="7">
        <v>2</v>
      </c>
      <c r="BC11" s="8">
        <v>3</v>
      </c>
      <c r="BD11" s="8" t="str">
        <f t="shared" si="9"/>
        <v>Nigéria</v>
      </c>
      <c r="BE11" s="9">
        <f t="shared" si="51"/>
        <v>2</v>
      </c>
      <c r="BF11" s="7">
        <v>1</v>
      </c>
      <c r="BG11" s="8">
        <v>1</v>
      </c>
      <c r="BH11" s="8" t="str">
        <f t="shared" si="10"/>
        <v>Empate</v>
      </c>
      <c r="BI11" s="9">
        <f t="shared" si="52"/>
        <v>0</v>
      </c>
      <c r="BJ11" s="7">
        <v>2</v>
      </c>
      <c r="BK11" s="8">
        <v>0</v>
      </c>
      <c r="BL11" s="8" t="str">
        <f t="shared" si="11"/>
        <v>Croácia</v>
      </c>
      <c r="BM11" s="9">
        <f t="shared" si="53"/>
        <v>13</v>
      </c>
      <c r="BN11" s="7">
        <v>0</v>
      </c>
      <c r="BO11" s="8">
        <v>1</v>
      </c>
      <c r="BP11" s="8" t="str">
        <f t="shared" si="12"/>
        <v>Nigéria</v>
      </c>
      <c r="BQ11" s="9">
        <f t="shared" si="54"/>
        <v>0</v>
      </c>
      <c r="BR11" s="7">
        <v>2</v>
      </c>
      <c r="BS11" s="8">
        <v>1</v>
      </c>
      <c r="BT11" s="8" t="str">
        <f t="shared" si="13"/>
        <v>Croácia</v>
      </c>
      <c r="BU11" s="9">
        <f t="shared" si="55"/>
        <v>8</v>
      </c>
      <c r="BV11" s="7">
        <v>0</v>
      </c>
      <c r="BW11" s="8">
        <v>2</v>
      </c>
      <c r="BX11" s="8" t="str">
        <f t="shared" si="14"/>
        <v>Nigéria</v>
      </c>
      <c r="BY11" s="9">
        <f t="shared" si="56"/>
        <v>0</v>
      </c>
      <c r="BZ11" s="7">
        <v>1</v>
      </c>
      <c r="CA11" s="8">
        <v>0</v>
      </c>
      <c r="CB11" s="8" t="str">
        <f t="shared" si="15"/>
        <v>Croácia</v>
      </c>
      <c r="CC11" s="9">
        <f t="shared" si="57"/>
        <v>8</v>
      </c>
      <c r="CD11" s="7">
        <v>2</v>
      </c>
      <c r="CE11" s="8">
        <v>0</v>
      </c>
      <c r="CF11" s="8" t="str">
        <f t="shared" si="16"/>
        <v>Croácia</v>
      </c>
      <c r="CG11" s="9">
        <f t="shared" si="58"/>
        <v>13</v>
      </c>
      <c r="CH11" s="7">
        <v>1</v>
      </c>
      <c r="CI11" s="8">
        <v>0</v>
      </c>
      <c r="CJ11" s="8" t="str">
        <f t="shared" si="17"/>
        <v>Croácia</v>
      </c>
      <c r="CK11" s="9">
        <f t="shared" si="59"/>
        <v>8</v>
      </c>
      <c r="CL11" s="7">
        <v>2</v>
      </c>
      <c r="CM11" s="8">
        <v>1</v>
      </c>
      <c r="CN11" s="8" t="str">
        <f t="shared" si="18"/>
        <v>Croácia</v>
      </c>
      <c r="CO11" s="9">
        <f t="shared" si="60"/>
        <v>8</v>
      </c>
      <c r="CP11" s="7">
        <v>1</v>
      </c>
      <c r="CQ11" s="8">
        <v>0</v>
      </c>
      <c r="CR11" s="8" t="str">
        <f t="shared" si="19"/>
        <v>Croácia</v>
      </c>
      <c r="CS11" s="9">
        <f t="shared" si="61"/>
        <v>8</v>
      </c>
      <c r="CT11" s="7">
        <v>0</v>
      </c>
      <c r="CU11" s="8">
        <v>1</v>
      </c>
      <c r="CV11" s="8" t="str">
        <f t="shared" si="20"/>
        <v>Nigéria</v>
      </c>
      <c r="CW11" s="9">
        <f t="shared" si="62"/>
        <v>0</v>
      </c>
      <c r="CX11" s="7">
        <v>0</v>
      </c>
      <c r="CY11" s="8">
        <v>0</v>
      </c>
      <c r="CZ11" s="8" t="str">
        <f t="shared" si="21"/>
        <v>Empate</v>
      </c>
      <c r="DA11" s="9">
        <f t="shared" si="63"/>
        <v>2</v>
      </c>
      <c r="DB11" s="7">
        <v>2</v>
      </c>
      <c r="DC11" s="8">
        <v>1</v>
      </c>
      <c r="DD11" s="8" t="str">
        <f t="shared" si="22"/>
        <v>Croácia</v>
      </c>
      <c r="DE11" s="9">
        <f t="shared" si="64"/>
        <v>8</v>
      </c>
      <c r="DF11" s="7">
        <v>2</v>
      </c>
      <c r="DG11" s="8">
        <v>0</v>
      </c>
      <c r="DH11" s="8" t="str">
        <f t="shared" si="23"/>
        <v>Croácia</v>
      </c>
      <c r="DI11" s="9">
        <f t="shared" si="65"/>
        <v>13</v>
      </c>
      <c r="DJ11" s="7">
        <v>1</v>
      </c>
      <c r="DK11" s="8">
        <v>0</v>
      </c>
      <c r="DL11" s="8" t="str">
        <f t="shared" si="24"/>
        <v>Croácia</v>
      </c>
      <c r="DM11" s="9">
        <f t="shared" si="66"/>
        <v>8</v>
      </c>
      <c r="DN11" s="7">
        <v>0</v>
      </c>
      <c r="DO11" s="8">
        <v>0</v>
      </c>
      <c r="DP11" s="8" t="str">
        <f t="shared" si="25"/>
        <v>Empate</v>
      </c>
      <c r="DQ11" s="9">
        <f t="shared" si="67"/>
        <v>2</v>
      </c>
      <c r="DR11" s="7">
        <v>0</v>
      </c>
      <c r="DS11" s="8">
        <v>0</v>
      </c>
      <c r="DT11" s="8" t="str">
        <f t="shared" si="26"/>
        <v>Empate</v>
      </c>
      <c r="DU11" s="9">
        <f t="shared" si="68"/>
        <v>2</v>
      </c>
      <c r="DV11" s="7">
        <v>1</v>
      </c>
      <c r="DW11" s="8">
        <v>1</v>
      </c>
      <c r="DX11" s="8" t="str">
        <f t="shared" si="27"/>
        <v>Empate</v>
      </c>
      <c r="DY11" s="9">
        <f t="shared" si="69"/>
        <v>0</v>
      </c>
      <c r="DZ11" s="7">
        <v>1</v>
      </c>
      <c r="EA11" s="8">
        <v>0</v>
      </c>
      <c r="EB11" s="8" t="str">
        <f t="shared" si="28"/>
        <v>Croácia</v>
      </c>
      <c r="EC11" s="9">
        <f t="shared" si="70"/>
        <v>8</v>
      </c>
      <c r="ED11" s="7">
        <v>1</v>
      </c>
      <c r="EE11" s="8">
        <v>1</v>
      </c>
      <c r="EF11" s="8" t="str">
        <f t="shared" si="29"/>
        <v>Empate</v>
      </c>
      <c r="EG11" s="9">
        <f t="shared" si="71"/>
        <v>0</v>
      </c>
      <c r="EH11" s="7">
        <v>3</v>
      </c>
      <c r="EI11" s="8">
        <v>0</v>
      </c>
      <c r="EJ11" s="8" t="str">
        <f t="shared" si="30"/>
        <v>Croácia</v>
      </c>
      <c r="EK11" s="9">
        <f t="shared" si="72"/>
        <v>8</v>
      </c>
      <c r="EL11" s="7">
        <v>3</v>
      </c>
      <c r="EM11" s="8">
        <v>2</v>
      </c>
      <c r="EN11" s="8" t="str">
        <f t="shared" si="31"/>
        <v>Croácia</v>
      </c>
      <c r="EO11" s="9">
        <f t="shared" si="73"/>
        <v>6</v>
      </c>
      <c r="EP11" s="7">
        <v>1</v>
      </c>
      <c r="EQ11" s="8">
        <v>1</v>
      </c>
      <c r="ER11" s="8" t="str">
        <f t="shared" si="32"/>
        <v>Empate</v>
      </c>
      <c r="ES11" s="9">
        <f t="shared" si="74"/>
        <v>0</v>
      </c>
      <c r="ET11" s="7">
        <v>1</v>
      </c>
      <c r="EU11" s="8">
        <v>2</v>
      </c>
      <c r="EV11" s="8" t="str">
        <f t="shared" si="33"/>
        <v>Nigéria</v>
      </c>
      <c r="EW11" s="9">
        <f t="shared" si="75"/>
        <v>0</v>
      </c>
      <c r="EX11" s="7">
        <v>1</v>
      </c>
      <c r="EY11" s="8">
        <v>1</v>
      </c>
      <c r="EZ11" s="8" t="str">
        <f t="shared" si="34"/>
        <v>Empate</v>
      </c>
      <c r="FA11" s="9">
        <f t="shared" si="76"/>
        <v>0</v>
      </c>
      <c r="FB11" s="7">
        <v>2</v>
      </c>
      <c r="FC11" s="8">
        <v>1</v>
      </c>
      <c r="FD11" s="8" t="str">
        <f t="shared" si="35"/>
        <v>Croácia</v>
      </c>
      <c r="FE11" s="9">
        <f t="shared" si="77"/>
        <v>8</v>
      </c>
      <c r="FF11" s="7">
        <v>2</v>
      </c>
      <c r="FG11" s="8">
        <v>1</v>
      </c>
      <c r="FH11" s="8" t="str">
        <f t="shared" si="36"/>
        <v>Croácia</v>
      </c>
      <c r="FI11" s="9">
        <f t="shared" si="78"/>
        <v>8</v>
      </c>
      <c r="FJ11" s="7">
        <v>2</v>
      </c>
      <c r="FK11" s="8">
        <v>0</v>
      </c>
      <c r="FL11" s="8" t="str">
        <f t="shared" si="37"/>
        <v>Croácia</v>
      </c>
      <c r="FM11" s="9">
        <f t="shared" si="79"/>
        <v>13</v>
      </c>
      <c r="FN11" s="7">
        <v>2</v>
      </c>
      <c r="FO11" s="8">
        <v>0</v>
      </c>
      <c r="FP11" s="8" t="str">
        <f t="shared" si="38"/>
        <v>Croácia</v>
      </c>
      <c r="FQ11" s="9">
        <f t="shared" si="80"/>
        <v>13</v>
      </c>
      <c r="FR11" s="7">
        <v>2</v>
      </c>
      <c r="FS11" s="8">
        <v>1</v>
      </c>
      <c r="FT11" s="8" t="str">
        <f t="shared" si="39"/>
        <v>Croácia</v>
      </c>
      <c r="FU11" s="9">
        <f t="shared" si="81"/>
        <v>8</v>
      </c>
      <c r="FV11" s="7">
        <v>2</v>
      </c>
      <c r="FW11" s="8">
        <v>1</v>
      </c>
      <c r="FX11" s="8" t="str">
        <f t="shared" si="40"/>
        <v>Croácia</v>
      </c>
      <c r="FY11" s="9">
        <f t="shared" si="82"/>
        <v>8</v>
      </c>
    </row>
    <row r="12" spans="1:181" ht="15.75" customHeight="1" x14ac:dyDescent="0.2">
      <c r="A12" s="5">
        <v>9</v>
      </c>
      <c r="B12" s="15" t="s">
        <v>84</v>
      </c>
      <c r="C12" s="3">
        <v>0</v>
      </c>
      <c r="D12" s="4">
        <v>1</v>
      </c>
      <c r="E12" s="16" t="s">
        <v>130</v>
      </c>
      <c r="F12" s="5" t="str">
        <f t="shared" si="41"/>
        <v>Sérvia</v>
      </c>
      <c r="H12" s="5" t="s">
        <v>32</v>
      </c>
      <c r="I12" s="23" t="str">
        <f>AX2</f>
        <v>LETÍCIA</v>
      </c>
      <c r="J12" s="23">
        <f>'1ª Fase'!$BA$2</f>
        <v>263</v>
      </c>
      <c r="L12" s="144" t="s">
        <v>157</v>
      </c>
      <c r="M12" s="178">
        <v>283</v>
      </c>
      <c r="P12" s="221"/>
      <c r="R12" s="7">
        <v>1</v>
      </c>
      <c r="S12" s="8">
        <v>1</v>
      </c>
      <c r="T12" s="8" t="str">
        <f t="shared" si="0"/>
        <v>Empate</v>
      </c>
      <c r="U12" s="9">
        <f t="shared" si="42"/>
        <v>2</v>
      </c>
      <c r="V12" s="8">
        <v>3</v>
      </c>
      <c r="W12" s="8">
        <v>3</v>
      </c>
      <c r="X12" s="8" t="str">
        <f t="shared" si="1"/>
        <v>Empate</v>
      </c>
      <c r="Y12" s="9">
        <f t="shared" si="43"/>
        <v>0</v>
      </c>
      <c r="Z12" s="7">
        <v>2</v>
      </c>
      <c r="AA12" s="8">
        <v>0</v>
      </c>
      <c r="AB12" s="8" t="str">
        <f t="shared" si="2"/>
        <v>Costa Rica</v>
      </c>
      <c r="AC12" s="9">
        <f t="shared" si="44"/>
        <v>0</v>
      </c>
      <c r="AD12" s="7">
        <v>1</v>
      </c>
      <c r="AE12" s="8">
        <v>0</v>
      </c>
      <c r="AF12" s="8" t="str">
        <f t="shared" si="3"/>
        <v>Costa Rica</v>
      </c>
      <c r="AG12" s="9">
        <f t="shared" si="45"/>
        <v>0</v>
      </c>
      <c r="AH12" s="7">
        <v>0</v>
      </c>
      <c r="AI12" s="8">
        <v>2</v>
      </c>
      <c r="AJ12" s="8" t="str">
        <f t="shared" si="4"/>
        <v>Sérvia</v>
      </c>
      <c r="AK12" s="9">
        <f t="shared" si="46"/>
        <v>8</v>
      </c>
      <c r="AL12" s="7">
        <v>2</v>
      </c>
      <c r="AM12" s="8">
        <v>1</v>
      </c>
      <c r="AN12" s="8" t="str">
        <f t="shared" si="5"/>
        <v>Costa Rica</v>
      </c>
      <c r="AO12" s="9">
        <f t="shared" si="47"/>
        <v>2</v>
      </c>
      <c r="AP12" s="7">
        <v>2</v>
      </c>
      <c r="AQ12" s="8">
        <v>0</v>
      </c>
      <c r="AR12" s="8" t="str">
        <f t="shared" si="6"/>
        <v>Costa Rica</v>
      </c>
      <c r="AS12" s="9">
        <f t="shared" si="48"/>
        <v>0</v>
      </c>
      <c r="AT12" s="7">
        <v>1</v>
      </c>
      <c r="AU12" s="8">
        <v>1</v>
      </c>
      <c r="AV12" s="8" t="str">
        <f t="shared" si="7"/>
        <v>Empate</v>
      </c>
      <c r="AW12" s="9">
        <f t="shared" si="49"/>
        <v>2</v>
      </c>
      <c r="AX12" s="7">
        <v>0</v>
      </c>
      <c r="AY12" s="8">
        <v>2</v>
      </c>
      <c r="AZ12" s="8" t="str">
        <f t="shared" si="8"/>
        <v>Sérvia</v>
      </c>
      <c r="BA12" s="9">
        <f t="shared" si="50"/>
        <v>8</v>
      </c>
      <c r="BB12" s="7">
        <v>5</v>
      </c>
      <c r="BC12" s="8">
        <v>3</v>
      </c>
      <c r="BD12" s="8" t="str">
        <f t="shared" si="9"/>
        <v>Costa Rica</v>
      </c>
      <c r="BE12" s="9">
        <f t="shared" si="51"/>
        <v>0</v>
      </c>
      <c r="BF12" s="7">
        <v>1</v>
      </c>
      <c r="BG12" s="8">
        <v>0</v>
      </c>
      <c r="BH12" s="8" t="str">
        <f t="shared" si="10"/>
        <v>Costa Rica</v>
      </c>
      <c r="BI12" s="9">
        <f t="shared" si="52"/>
        <v>0</v>
      </c>
      <c r="BJ12" s="7">
        <v>0</v>
      </c>
      <c r="BK12" s="8">
        <v>2</v>
      </c>
      <c r="BL12" s="8" t="str">
        <f t="shared" si="11"/>
        <v>Sérvia</v>
      </c>
      <c r="BM12" s="9">
        <f t="shared" si="53"/>
        <v>8</v>
      </c>
      <c r="BN12" s="7">
        <v>2</v>
      </c>
      <c r="BO12" s="8">
        <v>2</v>
      </c>
      <c r="BP12" s="8" t="str">
        <f t="shared" si="12"/>
        <v>Empate</v>
      </c>
      <c r="BQ12" s="9">
        <f t="shared" si="54"/>
        <v>0</v>
      </c>
      <c r="BR12" s="7">
        <v>0</v>
      </c>
      <c r="BS12" s="8">
        <v>0</v>
      </c>
      <c r="BT12" s="8" t="str">
        <f t="shared" si="13"/>
        <v>Empate</v>
      </c>
      <c r="BU12" s="9">
        <f t="shared" si="55"/>
        <v>2</v>
      </c>
      <c r="BV12" s="7">
        <v>1</v>
      </c>
      <c r="BW12" s="8">
        <v>1</v>
      </c>
      <c r="BX12" s="8" t="str">
        <f t="shared" si="14"/>
        <v>Empate</v>
      </c>
      <c r="BY12" s="9">
        <f t="shared" si="56"/>
        <v>2</v>
      </c>
      <c r="BZ12" s="7">
        <v>1</v>
      </c>
      <c r="CA12" s="8">
        <v>0</v>
      </c>
      <c r="CB12" s="8" t="str">
        <f t="shared" si="15"/>
        <v>Costa Rica</v>
      </c>
      <c r="CC12" s="9">
        <f t="shared" si="57"/>
        <v>0</v>
      </c>
      <c r="CD12" s="7">
        <v>2</v>
      </c>
      <c r="CE12" s="8">
        <v>1</v>
      </c>
      <c r="CF12" s="8" t="str">
        <f t="shared" si="16"/>
        <v>Costa Rica</v>
      </c>
      <c r="CG12" s="9">
        <f t="shared" si="58"/>
        <v>2</v>
      </c>
      <c r="CH12" s="7">
        <v>0</v>
      </c>
      <c r="CI12" s="8">
        <v>1</v>
      </c>
      <c r="CJ12" s="8" t="str">
        <f t="shared" si="17"/>
        <v>Sérvia</v>
      </c>
      <c r="CK12" s="9">
        <f t="shared" si="59"/>
        <v>13</v>
      </c>
      <c r="CL12" s="7">
        <v>1</v>
      </c>
      <c r="CM12" s="8">
        <v>0</v>
      </c>
      <c r="CN12" s="8" t="str">
        <f t="shared" si="18"/>
        <v>Costa Rica</v>
      </c>
      <c r="CO12" s="9">
        <f t="shared" si="60"/>
        <v>0</v>
      </c>
      <c r="CP12" s="7">
        <v>0</v>
      </c>
      <c r="CQ12" s="8">
        <v>0</v>
      </c>
      <c r="CR12" s="8" t="str">
        <f t="shared" si="19"/>
        <v>Empate</v>
      </c>
      <c r="CS12" s="9">
        <f t="shared" si="61"/>
        <v>2</v>
      </c>
      <c r="CT12" s="7">
        <v>0</v>
      </c>
      <c r="CU12" s="8">
        <v>0</v>
      </c>
      <c r="CV12" s="8" t="str">
        <f t="shared" si="20"/>
        <v>Empate</v>
      </c>
      <c r="CW12" s="9">
        <f t="shared" si="62"/>
        <v>2</v>
      </c>
      <c r="CX12" s="7">
        <v>1</v>
      </c>
      <c r="CY12" s="8">
        <v>0</v>
      </c>
      <c r="CZ12" s="8" t="str">
        <f t="shared" si="21"/>
        <v>Costa Rica</v>
      </c>
      <c r="DA12" s="9">
        <f t="shared" si="63"/>
        <v>0</v>
      </c>
      <c r="DB12" s="7">
        <v>1</v>
      </c>
      <c r="DC12" s="8">
        <v>2</v>
      </c>
      <c r="DD12" s="8" t="str">
        <f t="shared" si="22"/>
        <v>Sérvia</v>
      </c>
      <c r="DE12" s="9">
        <f t="shared" si="64"/>
        <v>6</v>
      </c>
      <c r="DF12" s="7">
        <v>1</v>
      </c>
      <c r="DG12" s="8">
        <v>0</v>
      </c>
      <c r="DH12" s="8" t="str">
        <f t="shared" si="23"/>
        <v>Costa Rica</v>
      </c>
      <c r="DI12" s="9">
        <f t="shared" si="65"/>
        <v>0</v>
      </c>
      <c r="DJ12" s="7">
        <v>1</v>
      </c>
      <c r="DK12" s="8">
        <v>1</v>
      </c>
      <c r="DL12" s="8" t="str">
        <f t="shared" si="24"/>
        <v>Empate</v>
      </c>
      <c r="DM12" s="9">
        <f t="shared" si="66"/>
        <v>2</v>
      </c>
      <c r="DN12" s="7">
        <v>1</v>
      </c>
      <c r="DO12" s="8">
        <v>1</v>
      </c>
      <c r="DP12" s="8" t="str">
        <f t="shared" si="25"/>
        <v>Empate</v>
      </c>
      <c r="DQ12" s="9">
        <f t="shared" si="67"/>
        <v>2</v>
      </c>
      <c r="DR12" s="7">
        <v>0</v>
      </c>
      <c r="DS12" s="8">
        <v>2</v>
      </c>
      <c r="DT12" s="8" t="str">
        <f t="shared" si="26"/>
        <v>Sérvia</v>
      </c>
      <c r="DU12" s="9">
        <f t="shared" si="68"/>
        <v>8</v>
      </c>
      <c r="DV12" s="7">
        <v>1</v>
      </c>
      <c r="DW12" s="8">
        <v>1</v>
      </c>
      <c r="DX12" s="8" t="str">
        <f t="shared" si="27"/>
        <v>Empate</v>
      </c>
      <c r="DY12" s="9">
        <f t="shared" si="69"/>
        <v>2</v>
      </c>
      <c r="DZ12" s="7">
        <v>0</v>
      </c>
      <c r="EA12" s="8">
        <v>1</v>
      </c>
      <c r="EB12" s="8" t="str">
        <f t="shared" si="28"/>
        <v>Sérvia</v>
      </c>
      <c r="EC12" s="9">
        <f t="shared" si="70"/>
        <v>13</v>
      </c>
      <c r="ED12" s="7">
        <v>1</v>
      </c>
      <c r="EE12" s="8">
        <v>0</v>
      </c>
      <c r="EF12" s="8" t="str">
        <f t="shared" si="29"/>
        <v>Costa Rica</v>
      </c>
      <c r="EG12" s="9">
        <f t="shared" si="71"/>
        <v>0</v>
      </c>
      <c r="EH12" s="7">
        <v>1</v>
      </c>
      <c r="EI12" s="8">
        <v>4</v>
      </c>
      <c r="EJ12" s="8" t="str">
        <f t="shared" si="30"/>
        <v>Sérvia</v>
      </c>
      <c r="EK12" s="9">
        <f t="shared" si="72"/>
        <v>6</v>
      </c>
      <c r="EL12" s="7">
        <v>2</v>
      </c>
      <c r="EM12" s="8">
        <v>1</v>
      </c>
      <c r="EN12" s="8" t="str">
        <f t="shared" si="31"/>
        <v>Costa Rica</v>
      </c>
      <c r="EO12" s="9">
        <f t="shared" si="73"/>
        <v>2</v>
      </c>
      <c r="EP12" s="7">
        <v>0</v>
      </c>
      <c r="EQ12" s="8">
        <v>1</v>
      </c>
      <c r="ER12" s="8" t="str">
        <f t="shared" si="32"/>
        <v>Sérvia</v>
      </c>
      <c r="ES12" s="9">
        <f t="shared" si="74"/>
        <v>13</v>
      </c>
      <c r="ET12" s="7">
        <v>1</v>
      </c>
      <c r="EU12" s="8">
        <v>2</v>
      </c>
      <c r="EV12" s="8" t="str">
        <f t="shared" si="33"/>
        <v>Sérvia</v>
      </c>
      <c r="EW12" s="9">
        <f t="shared" si="75"/>
        <v>6</v>
      </c>
      <c r="EX12" s="7">
        <v>2</v>
      </c>
      <c r="EY12" s="8">
        <v>0</v>
      </c>
      <c r="EZ12" s="8" t="str">
        <f t="shared" si="34"/>
        <v>Costa Rica</v>
      </c>
      <c r="FA12" s="9">
        <f t="shared" si="76"/>
        <v>0</v>
      </c>
      <c r="FB12" s="7">
        <v>1</v>
      </c>
      <c r="FC12" s="8">
        <v>2</v>
      </c>
      <c r="FD12" s="8" t="str">
        <f t="shared" si="35"/>
        <v>Sérvia</v>
      </c>
      <c r="FE12" s="9">
        <f t="shared" si="77"/>
        <v>6</v>
      </c>
      <c r="FF12" s="7">
        <v>1</v>
      </c>
      <c r="FG12" s="8">
        <v>2</v>
      </c>
      <c r="FH12" s="8" t="str">
        <f t="shared" si="36"/>
        <v>Sérvia</v>
      </c>
      <c r="FI12" s="9">
        <f t="shared" si="78"/>
        <v>6</v>
      </c>
      <c r="FJ12" s="7">
        <v>1</v>
      </c>
      <c r="FK12" s="8">
        <v>1</v>
      </c>
      <c r="FL12" s="8" t="str">
        <f t="shared" si="37"/>
        <v>Empate</v>
      </c>
      <c r="FM12" s="9">
        <f t="shared" si="79"/>
        <v>2</v>
      </c>
      <c r="FN12" s="7">
        <v>0</v>
      </c>
      <c r="FO12" s="8">
        <v>2</v>
      </c>
      <c r="FP12" s="8" t="str">
        <f t="shared" si="38"/>
        <v>Sérvia</v>
      </c>
      <c r="FQ12" s="9">
        <f t="shared" si="80"/>
        <v>8</v>
      </c>
      <c r="FR12" s="7">
        <v>0</v>
      </c>
      <c r="FS12" s="8">
        <v>2</v>
      </c>
      <c r="FT12" s="8" t="str">
        <f t="shared" si="39"/>
        <v>Sérvia</v>
      </c>
      <c r="FU12" s="9">
        <f t="shared" si="81"/>
        <v>8</v>
      </c>
      <c r="FV12" s="7">
        <v>0</v>
      </c>
      <c r="FW12" s="8">
        <v>1</v>
      </c>
      <c r="FX12" s="8" t="str">
        <f t="shared" si="40"/>
        <v>Sérvia</v>
      </c>
      <c r="FY12" s="9">
        <f t="shared" si="82"/>
        <v>13</v>
      </c>
    </row>
    <row r="13" spans="1:181" ht="15.75" customHeight="1" x14ac:dyDescent="0.2">
      <c r="A13" s="5">
        <v>10</v>
      </c>
      <c r="B13" s="15" t="s">
        <v>7</v>
      </c>
      <c r="C13" s="3">
        <v>0</v>
      </c>
      <c r="D13" s="4">
        <v>1</v>
      </c>
      <c r="E13" s="16" t="s">
        <v>0</v>
      </c>
      <c r="F13" s="5" t="str">
        <f t="shared" si="41"/>
        <v>México</v>
      </c>
      <c r="H13" s="5" t="s">
        <v>33</v>
      </c>
      <c r="I13" s="23" t="str">
        <f>BB2</f>
        <v>DIRCEU</v>
      </c>
      <c r="J13" s="23">
        <f>'1ª Fase'!$BE$2</f>
        <v>224</v>
      </c>
      <c r="L13" s="144" t="s">
        <v>145</v>
      </c>
      <c r="M13" s="178">
        <v>282</v>
      </c>
      <c r="P13" s="221"/>
      <c r="R13" s="7">
        <v>3</v>
      </c>
      <c r="S13" s="8">
        <v>1</v>
      </c>
      <c r="T13" s="8" t="str">
        <f t="shared" si="0"/>
        <v>Alemanha</v>
      </c>
      <c r="U13" s="9">
        <f t="shared" si="42"/>
        <v>2</v>
      </c>
      <c r="V13" s="8">
        <v>2</v>
      </c>
      <c r="W13" s="8">
        <v>0</v>
      </c>
      <c r="X13" s="8" t="str">
        <f t="shared" si="1"/>
        <v>Alemanha</v>
      </c>
      <c r="Y13" s="9">
        <f t="shared" si="43"/>
        <v>0</v>
      </c>
      <c r="Z13" s="7">
        <v>2</v>
      </c>
      <c r="AA13" s="8">
        <v>2</v>
      </c>
      <c r="AB13" s="8" t="str">
        <f t="shared" si="2"/>
        <v>Empate</v>
      </c>
      <c r="AC13" s="9">
        <f t="shared" si="44"/>
        <v>0</v>
      </c>
      <c r="AD13" s="7">
        <v>3</v>
      </c>
      <c r="AE13" s="8">
        <v>1</v>
      </c>
      <c r="AF13" s="8" t="str">
        <f t="shared" si="3"/>
        <v>Alemanha</v>
      </c>
      <c r="AG13" s="9">
        <f t="shared" si="45"/>
        <v>2</v>
      </c>
      <c r="AH13" s="7">
        <v>2</v>
      </c>
      <c r="AI13" s="8">
        <v>0</v>
      </c>
      <c r="AJ13" s="8" t="str">
        <f t="shared" si="4"/>
        <v>Alemanha</v>
      </c>
      <c r="AK13" s="9">
        <f t="shared" si="46"/>
        <v>0</v>
      </c>
      <c r="AL13" s="7">
        <v>3</v>
      </c>
      <c r="AM13" s="8">
        <v>1</v>
      </c>
      <c r="AN13" s="8" t="str">
        <f t="shared" si="5"/>
        <v>Alemanha</v>
      </c>
      <c r="AO13" s="9">
        <f t="shared" si="47"/>
        <v>2</v>
      </c>
      <c r="AP13" s="7">
        <v>2</v>
      </c>
      <c r="AQ13" s="8">
        <v>0</v>
      </c>
      <c r="AR13" s="8" t="str">
        <f t="shared" si="6"/>
        <v>Alemanha</v>
      </c>
      <c r="AS13" s="9">
        <f t="shared" si="48"/>
        <v>0</v>
      </c>
      <c r="AT13" s="7">
        <v>3</v>
      </c>
      <c r="AU13" s="8">
        <v>0</v>
      </c>
      <c r="AV13" s="8" t="str">
        <f t="shared" si="7"/>
        <v>Alemanha</v>
      </c>
      <c r="AW13" s="9">
        <f t="shared" si="49"/>
        <v>0</v>
      </c>
      <c r="AX13" s="7">
        <v>3</v>
      </c>
      <c r="AY13" s="8">
        <v>1</v>
      </c>
      <c r="AZ13" s="8" t="str">
        <f t="shared" si="8"/>
        <v>Alemanha</v>
      </c>
      <c r="BA13" s="9">
        <f t="shared" si="50"/>
        <v>2</v>
      </c>
      <c r="BB13" s="7">
        <v>4</v>
      </c>
      <c r="BC13" s="8">
        <v>2</v>
      </c>
      <c r="BD13" s="8" t="str">
        <f t="shared" si="9"/>
        <v>Alemanha</v>
      </c>
      <c r="BE13" s="9">
        <f t="shared" si="51"/>
        <v>0</v>
      </c>
      <c r="BF13" s="7">
        <v>2</v>
      </c>
      <c r="BG13" s="8">
        <v>1</v>
      </c>
      <c r="BH13" s="8" t="str">
        <f t="shared" si="10"/>
        <v>Alemanha</v>
      </c>
      <c r="BI13" s="9">
        <f t="shared" si="52"/>
        <v>2</v>
      </c>
      <c r="BJ13" s="7">
        <v>2</v>
      </c>
      <c r="BK13" s="8">
        <v>0</v>
      </c>
      <c r="BL13" s="8" t="str">
        <f t="shared" si="11"/>
        <v>Alemanha</v>
      </c>
      <c r="BM13" s="9">
        <f t="shared" si="53"/>
        <v>0</v>
      </c>
      <c r="BN13" s="7">
        <v>3</v>
      </c>
      <c r="BO13" s="8">
        <v>0</v>
      </c>
      <c r="BP13" s="8" t="str">
        <f t="shared" si="12"/>
        <v>Alemanha</v>
      </c>
      <c r="BQ13" s="9">
        <f t="shared" si="54"/>
        <v>0</v>
      </c>
      <c r="BR13" s="7">
        <v>2</v>
      </c>
      <c r="BS13" s="8">
        <v>1</v>
      </c>
      <c r="BT13" s="8" t="str">
        <f t="shared" si="13"/>
        <v>Alemanha</v>
      </c>
      <c r="BU13" s="9">
        <f t="shared" si="55"/>
        <v>2</v>
      </c>
      <c r="BV13" s="7">
        <v>3</v>
      </c>
      <c r="BW13" s="8">
        <v>1</v>
      </c>
      <c r="BX13" s="8" t="str">
        <f t="shared" si="14"/>
        <v>Alemanha</v>
      </c>
      <c r="BY13" s="9">
        <f t="shared" si="56"/>
        <v>2</v>
      </c>
      <c r="BZ13" s="7">
        <v>2</v>
      </c>
      <c r="CA13" s="8">
        <v>1</v>
      </c>
      <c r="CB13" s="8" t="str">
        <f t="shared" si="15"/>
        <v>Alemanha</v>
      </c>
      <c r="CC13" s="9">
        <f t="shared" si="57"/>
        <v>2</v>
      </c>
      <c r="CD13" s="7">
        <v>2</v>
      </c>
      <c r="CE13" s="8">
        <v>1</v>
      </c>
      <c r="CF13" s="8" t="str">
        <f t="shared" si="16"/>
        <v>Alemanha</v>
      </c>
      <c r="CG13" s="9">
        <f t="shared" si="58"/>
        <v>2</v>
      </c>
      <c r="CH13" s="7">
        <v>2</v>
      </c>
      <c r="CI13" s="8">
        <v>1</v>
      </c>
      <c r="CJ13" s="8" t="str">
        <f t="shared" si="17"/>
        <v>Alemanha</v>
      </c>
      <c r="CK13" s="9">
        <f t="shared" si="59"/>
        <v>2</v>
      </c>
      <c r="CL13" s="7">
        <v>2</v>
      </c>
      <c r="CM13" s="8">
        <v>0</v>
      </c>
      <c r="CN13" s="8" t="str">
        <f t="shared" si="18"/>
        <v>Alemanha</v>
      </c>
      <c r="CO13" s="9">
        <f t="shared" si="60"/>
        <v>0</v>
      </c>
      <c r="CP13" s="7">
        <v>3</v>
      </c>
      <c r="CQ13" s="8">
        <v>0</v>
      </c>
      <c r="CR13" s="8" t="str">
        <f t="shared" si="19"/>
        <v>Alemanha</v>
      </c>
      <c r="CS13" s="9">
        <f t="shared" si="61"/>
        <v>0</v>
      </c>
      <c r="CT13" s="7">
        <v>1</v>
      </c>
      <c r="CU13" s="8">
        <v>0</v>
      </c>
      <c r="CV13" s="8" t="str">
        <f t="shared" si="20"/>
        <v>Alemanha</v>
      </c>
      <c r="CW13" s="9">
        <f t="shared" si="62"/>
        <v>0</v>
      </c>
      <c r="CX13" s="7">
        <v>3</v>
      </c>
      <c r="CY13" s="8">
        <v>2</v>
      </c>
      <c r="CZ13" s="8" t="str">
        <f t="shared" si="21"/>
        <v>Alemanha</v>
      </c>
      <c r="DA13" s="9">
        <f t="shared" si="63"/>
        <v>0</v>
      </c>
      <c r="DB13" s="7">
        <v>2</v>
      </c>
      <c r="DC13" s="8">
        <v>1</v>
      </c>
      <c r="DD13" s="8" t="str">
        <f t="shared" si="22"/>
        <v>Alemanha</v>
      </c>
      <c r="DE13" s="9">
        <f t="shared" si="64"/>
        <v>2</v>
      </c>
      <c r="DF13" s="7">
        <v>3</v>
      </c>
      <c r="DG13" s="8">
        <v>1</v>
      </c>
      <c r="DH13" s="8" t="str">
        <f t="shared" si="23"/>
        <v>Alemanha</v>
      </c>
      <c r="DI13" s="9">
        <f t="shared" si="65"/>
        <v>2</v>
      </c>
      <c r="DJ13" s="7">
        <v>2</v>
      </c>
      <c r="DK13" s="8">
        <v>0</v>
      </c>
      <c r="DL13" s="8" t="str">
        <f t="shared" si="24"/>
        <v>Alemanha</v>
      </c>
      <c r="DM13" s="9">
        <f t="shared" si="66"/>
        <v>0</v>
      </c>
      <c r="DN13" s="7">
        <v>2</v>
      </c>
      <c r="DO13" s="8">
        <v>0</v>
      </c>
      <c r="DP13" s="8" t="str">
        <f t="shared" si="25"/>
        <v>Alemanha</v>
      </c>
      <c r="DQ13" s="9">
        <f t="shared" si="67"/>
        <v>0</v>
      </c>
      <c r="DR13" s="7">
        <v>2</v>
      </c>
      <c r="DS13" s="8">
        <v>1</v>
      </c>
      <c r="DT13" s="8" t="str">
        <f t="shared" si="26"/>
        <v>Alemanha</v>
      </c>
      <c r="DU13" s="9">
        <f t="shared" si="68"/>
        <v>2</v>
      </c>
      <c r="DV13" s="7">
        <v>3</v>
      </c>
      <c r="DW13" s="8">
        <v>1</v>
      </c>
      <c r="DX13" s="8" t="str">
        <f t="shared" si="27"/>
        <v>Alemanha</v>
      </c>
      <c r="DY13" s="9">
        <f t="shared" si="69"/>
        <v>2</v>
      </c>
      <c r="DZ13" s="7">
        <v>1</v>
      </c>
      <c r="EA13" s="8">
        <v>0</v>
      </c>
      <c r="EB13" s="8" t="str">
        <f t="shared" si="28"/>
        <v>Alemanha</v>
      </c>
      <c r="EC13" s="9">
        <f t="shared" si="70"/>
        <v>0</v>
      </c>
      <c r="ED13" s="7">
        <v>3</v>
      </c>
      <c r="EE13" s="8">
        <v>1</v>
      </c>
      <c r="EF13" s="8" t="str">
        <f t="shared" si="29"/>
        <v>Alemanha</v>
      </c>
      <c r="EG13" s="9">
        <f t="shared" si="71"/>
        <v>2</v>
      </c>
      <c r="EH13" s="7">
        <v>2</v>
      </c>
      <c r="EI13" s="8">
        <v>1</v>
      </c>
      <c r="EJ13" s="8" t="str">
        <f t="shared" si="30"/>
        <v>Alemanha</v>
      </c>
      <c r="EK13" s="9">
        <f t="shared" si="72"/>
        <v>2</v>
      </c>
      <c r="EL13" s="7">
        <v>3</v>
      </c>
      <c r="EM13" s="8">
        <v>1</v>
      </c>
      <c r="EN13" s="8" t="str">
        <f t="shared" si="31"/>
        <v>Alemanha</v>
      </c>
      <c r="EO13" s="9">
        <f t="shared" si="73"/>
        <v>2</v>
      </c>
      <c r="EP13" s="7">
        <v>3</v>
      </c>
      <c r="EQ13" s="8">
        <v>1</v>
      </c>
      <c r="ER13" s="8" t="str">
        <f t="shared" si="32"/>
        <v>Alemanha</v>
      </c>
      <c r="ES13" s="9">
        <f t="shared" si="74"/>
        <v>2</v>
      </c>
      <c r="ET13" s="7">
        <v>4</v>
      </c>
      <c r="EU13" s="8">
        <v>1</v>
      </c>
      <c r="EV13" s="8" t="str">
        <f t="shared" si="33"/>
        <v>Alemanha</v>
      </c>
      <c r="EW13" s="9">
        <f t="shared" si="75"/>
        <v>2</v>
      </c>
      <c r="EX13" s="7">
        <v>2</v>
      </c>
      <c r="EY13" s="8">
        <v>1</v>
      </c>
      <c r="EZ13" s="8" t="str">
        <f t="shared" si="34"/>
        <v>Alemanha</v>
      </c>
      <c r="FA13" s="9">
        <f t="shared" si="76"/>
        <v>2</v>
      </c>
      <c r="FB13" s="7">
        <v>2</v>
      </c>
      <c r="FC13" s="8">
        <v>1</v>
      </c>
      <c r="FD13" s="8" t="str">
        <f t="shared" si="35"/>
        <v>Alemanha</v>
      </c>
      <c r="FE13" s="9">
        <f t="shared" si="77"/>
        <v>2</v>
      </c>
      <c r="FF13" s="7">
        <v>2</v>
      </c>
      <c r="FG13" s="8">
        <v>0</v>
      </c>
      <c r="FH13" s="8" t="str">
        <f t="shared" si="36"/>
        <v>Alemanha</v>
      </c>
      <c r="FI13" s="9">
        <f t="shared" si="78"/>
        <v>0</v>
      </c>
      <c r="FJ13" s="7">
        <v>2</v>
      </c>
      <c r="FK13" s="8">
        <v>0</v>
      </c>
      <c r="FL13" s="8" t="str">
        <f t="shared" si="37"/>
        <v>Alemanha</v>
      </c>
      <c r="FM13" s="9">
        <f t="shared" si="79"/>
        <v>0</v>
      </c>
      <c r="FN13" s="7">
        <v>1</v>
      </c>
      <c r="FO13" s="8">
        <v>1</v>
      </c>
      <c r="FP13" s="8" t="str">
        <f t="shared" si="38"/>
        <v>Empate</v>
      </c>
      <c r="FQ13" s="9">
        <f t="shared" si="80"/>
        <v>2</v>
      </c>
      <c r="FR13" s="7">
        <v>2</v>
      </c>
      <c r="FS13" s="8">
        <v>1</v>
      </c>
      <c r="FT13" s="8" t="str">
        <f t="shared" si="39"/>
        <v>Alemanha</v>
      </c>
      <c r="FU13" s="9">
        <f t="shared" si="81"/>
        <v>2</v>
      </c>
      <c r="FV13" s="7">
        <v>2</v>
      </c>
      <c r="FW13" s="8">
        <v>0</v>
      </c>
      <c r="FX13" s="8" t="str">
        <f t="shared" si="40"/>
        <v>Alemanha</v>
      </c>
      <c r="FY13" s="9">
        <f t="shared" si="82"/>
        <v>0</v>
      </c>
    </row>
    <row r="14" spans="1:181" ht="15.75" customHeight="1" x14ac:dyDescent="0.2">
      <c r="A14" s="5">
        <v>11</v>
      </c>
      <c r="B14" s="15" t="s">
        <v>12</v>
      </c>
      <c r="C14" s="3">
        <v>1</v>
      </c>
      <c r="D14" s="4">
        <v>1</v>
      </c>
      <c r="E14" s="16" t="s">
        <v>113</v>
      </c>
      <c r="F14" s="5" t="str">
        <f t="shared" si="41"/>
        <v>Empate</v>
      </c>
      <c r="H14" s="5" t="s">
        <v>34</v>
      </c>
      <c r="I14" s="23" t="str">
        <f>BF2</f>
        <v>ALEXANDRE</v>
      </c>
      <c r="J14" s="23">
        <f>'1ª Fase'!$BI$2</f>
        <v>282</v>
      </c>
      <c r="L14" s="144" t="s">
        <v>149</v>
      </c>
      <c r="M14" s="178">
        <v>282</v>
      </c>
      <c r="P14" s="221"/>
      <c r="R14" s="95">
        <v>2</v>
      </c>
      <c r="S14" s="93">
        <v>0</v>
      </c>
      <c r="T14" s="93" t="str">
        <f t="shared" si="0"/>
        <v>Brasil</v>
      </c>
      <c r="U14" s="94">
        <f>(IF($A14&gt;$A$2,0,IF(T14=$F14,6,0)+IF($C14=R14,2,0)+IF($D14=S14,2,0))+IF((IF($A14&gt;$A$2,0,IF(T14=$F14,6,0)+IF($C14=R14,2,0)+IF($D14=S14,2,0)))=10,3,0))*3</f>
        <v>0</v>
      </c>
      <c r="V14" s="93">
        <v>2</v>
      </c>
      <c r="W14" s="93">
        <v>1</v>
      </c>
      <c r="X14" s="93" t="str">
        <f t="shared" si="1"/>
        <v>Brasil</v>
      </c>
      <c r="Y14" s="94">
        <f>(IF($A14&gt;$A$2,0,IF(X14=$F14,6,0)+IF($C14=V14,2,0)+IF($D14=W14,2,0))+IF((IF($A14&gt;$A$2,0,IF(X14=$F14,6,0)+IF($C14=V14,2,0)+IF($D14=W14,2,0)))=10,3,0))*3</f>
        <v>6</v>
      </c>
      <c r="Z14" s="95">
        <v>3</v>
      </c>
      <c r="AA14" s="93">
        <v>0</v>
      </c>
      <c r="AB14" s="93" t="str">
        <f t="shared" si="2"/>
        <v>Brasil</v>
      </c>
      <c r="AC14" s="94">
        <f>(IF($A14&gt;$A$2,0,IF(AB14=$F14,6,0)+IF($C14=Z14,2,0)+IF($D14=AA14,2,0))+IF((IF($A14&gt;$A$2,0,IF(AB14=$F14,6,0)+IF($C14=Z14,2,0)+IF($D14=AA14,2,0)))=10,3,0))*3</f>
        <v>0</v>
      </c>
      <c r="AD14" s="95">
        <v>2</v>
      </c>
      <c r="AE14" s="93">
        <v>1</v>
      </c>
      <c r="AF14" s="93" t="str">
        <f t="shared" si="3"/>
        <v>Brasil</v>
      </c>
      <c r="AG14" s="94">
        <f>(IF($A14&gt;$A$2,0,IF(AF14=$F14,6,0)+IF($C14=AD14,2,0)+IF($D14=AE14,2,0))+IF((IF($A14&gt;$A$2,0,IF(AF14=$F14,6,0)+IF($C14=AD14,2,0)+IF($D14=AE14,2,0)))=10,3,0))*3</f>
        <v>6</v>
      </c>
      <c r="AH14" s="95">
        <v>2</v>
      </c>
      <c r="AI14" s="93">
        <v>0</v>
      </c>
      <c r="AJ14" s="93" t="str">
        <f t="shared" si="4"/>
        <v>Brasil</v>
      </c>
      <c r="AK14" s="94">
        <f>(IF($A14&gt;$A$2,0,IF(AJ14=$F14,6,0)+IF($C14=AH14,2,0)+IF($D14=AI14,2,0))+IF((IF($A14&gt;$A$2,0,IF(AJ14=$F14,6,0)+IF($C14=AH14,2,0)+IF($D14=AI14,2,0)))=10,3,0))*3</f>
        <v>0</v>
      </c>
      <c r="AL14" s="95">
        <v>3</v>
      </c>
      <c r="AM14" s="93">
        <v>1</v>
      </c>
      <c r="AN14" s="93" t="str">
        <f t="shared" si="5"/>
        <v>Brasil</v>
      </c>
      <c r="AO14" s="94">
        <f>(IF($A14&gt;$A$2,0,IF(AN14=$F14,6,0)+IF($C14=AL14,2,0)+IF($D14=AM14,2,0))+IF((IF($A14&gt;$A$2,0,IF(AN14=$F14,6,0)+IF($C14=AL14,2,0)+IF($D14=AM14,2,0)))=10,3,0))*3</f>
        <v>6</v>
      </c>
      <c r="AP14" s="95">
        <v>2</v>
      </c>
      <c r="AQ14" s="93">
        <v>1</v>
      </c>
      <c r="AR14" s="93" t="str">
        <f t="shared" si="6"/>
        <v>Brasil</v>
      </c>
      <c r="AS14" s="94">
        <f>(IF($A14&gt;$A$2,0,IF(AR14=$F14,6,0)+IF($C14=AP14,2,0)+IF($D14=AQ14,2,0))+IF((IF($A14&gt;$A$2,0,IF(AR14=$F14,6,0)+IF($C14=AP14,2,0)+IF($D14=AQ14,2,0)))=10,3,0))*3</f>
        <v>6</v>
      </c>
      <c r="AT14" s="95">
        <v>2</v>
      </c>
      <c r="AU14" s="93">
        <v>0</v>
      </c>
      <c r="AV14" s="93" t="str">
        <f t="shared" si="7"/>
        <v>Brasil</v>
      </c>
      <c r="AW14" s="94">
        <f>(IF($A14&gt;$A$2,0,IF(AV14=$F14,6,0)+IF($C14=AT14,2,0)+IF($D14=AU14,2,0))+IF((IF($A14&gt;$A$2,0,IF(AV14=$F14,6,0)+IF($C14=AT14,2,0)+IF($D14=AU14,2,0)))=10,3,0))*3</f>
        <v>0</v>
      </c>
      <c r="AX14" s="95">
        <v>2</v>
      </c>
      <c r="AY14" s="93">
        <v>0</v>
      </c>
      <c r="AZ14" s="93" t="str">
        <f t="shared" si="8"/>
        <v>Brasil</v>
      </c>
      <c r="BA14" s="94">
        <f>(IF($A14&gt;$A$2,0,IF(AZ14=$F14,6,0)+IF($C14=AX14,2,0)+IF($D14=AY14,2,0))+IF((IF($A14&gt;$A$2,0,IF(AZ14=$F14,6,0)+IF($C14=AX14,2,0)+IF($D14=AY14,2,0)))=10,3,0))*3</f>
        <v>0</v>
      </c>
      <c r="BB14" s="95">
        <v>2</v>
      </c>
      <c r="BC14" s="93">
        <v>1</v>
      </c>
      <c r="BD14" s="93" t="str">
        <f t="shared" si="9"/>
        <v>Brasil</v>
      </c>
      <c r="BE14" s="94">
        <f>(IF($A14&gt;$A$2,0,IF(BD14=$F14,6,0)+IF($C14=BB14,2,0)+IF($D14=BC14,2,0))+IF((IF($A14&gt;$A$2,0,IF(BD14=$F14,6,0)+IF($C14=BB14,2,0)+IF($D14=BC14,2,0)))=10,3,0))*3</f>
        <v>6</v>
      </c>
      <c r="BF14" s="95">
        <v>3</v>
      </c>
      <c r="BG14" s="93">
        <v>1</v>
      </c>
      <c r="BH14" s="93" t="str">
        <f t="shared" si="10"/>
        <v>Brasil</v>
      </c>
      <c r="BI14" s="94">
        <f>(IF($A14&gt;$A$2,0,IF(BH14=$F14,6,0)+IF($C14=BF14,2,0)+IF($D14=BG14,2,0))+IF((IF($A14&gt;$A$2,0,IF(BH14=$F14,6,0)+IF($C14=BF14,2,0)+IF($D14=BG14,2,0)))=10,3,0))*3</f>
        <v>6</v>
      </c>
      <c r="BJ14" s="95">
        <v>3</v>
      </c>
      <c r="BK14" s="93">
        <v>0</v>
      </c>
      <c r="BL14" s="93" t="str">
        <f t="shared" si="11"/>
        <v>Brasil</v>
      </c>
      <c r="BM14" s="94">
        <f>(IF($A14&gt;$A$2,0,IF(BL14=$F14,6,0)+IF($C14=BJ14,2,0)+IF($D14=BK14,2,0))+IF((IF($A14&gt;$A$2,0,IF(BL14=$F14,6,0)+IF($C14=BJ14,2,0)+IF($D14=BK14,2,0)))=10,3,0))*3</f>
        <v>0</v>
      </c>
      <c r="BN14" s="95">
        <v>2</v>
      </c>
      <c r="BO14" s="93">
        <v>0</v>
      </c>
      <c r="BP14" s="93" t="str">
        <f t="shared" si="12"/>
        <v>Brasil</v>
      </c>
      <c r="BQ14" s="94">
        <f>(IF($A14&gt;$A$2,0,IF(BP14=$F14,6,0)+IF($C14=BN14,2,0)+IF($D14=BO14,2,0))+IF((IF($A14&gt;$A$2,0,IF(BP14=$F14,6,0)+IF($C14=BN14,2,0)+IF($D14=BO14,2,0)))=10,3,0))*3</f>
        <v>0</v>
      </c>
      <c r="BR14" s="95">
        <v>4</v>
      </c>
      <c r="BS14" s="93">
        <v>0</v>
      </c>
      <c r="BT14" s="93" t="str">
        <f t="shared" si="13"/>
        <v>Brasil</v>
      </c>
      <c r="BU14" s="94">
        <f>(IF($A14&gt;$A$2,0,IF(BT14=$F14,6,0)+IF($C14=BR14,2,0)+IF($D14=BS14,2,0))+IF((IF($A14&gt;$A$2,0,IF(BT14=$F14,6,0)+IF($C14=BR14,2,0)+IF($D14=BS14,2,0)))=10,3,0))*3</f>
        <v>0</v>
      </c>
      <c r="BV14" s="95">
        <v>2</v>
      </c>
      <c r="BW14" s="93">
        <v>0</v>
      </c>
      <c r="BX14" s="93" t="str">
        <f t="shared" si="14"/>
        <v>Brasil</v>
      </c>
      <c r="BY14" s="94">
        <f>(IF($A14&gt;$A$2,0,IF(BX14=$F14,6,0)+IF($C14=BV14,2,0)+IF($D14=BW14,2,0))+IF((IF($A14&gt;$A$2,0,IF(BX14=$F14,6,0)+IF($C14=BV14,2,0)+IF($D14=BW14,2,0)))=10,3,0))*3</f>
        <v>0</v>
      </c>
      <c r="BZ14" s="95">
        <v>2</v>
      </c>
      <c r="CA14" s="93">
        <v>0</v>
      </c>
      <c r="CB14" s="93" t="str">
        <f t="shared" si="15"/>
        <v>Brasil</v>
      </c>
      <c r="CC14" s="94">
        <f>(IF($A14&gt;$A$2,0,IF(CB14=$F14,6,0)+IF($C14=BZ14,2,0)+IF($D14=CA14,2,0))+IF((IF($A14&gt;$A$2,0,IF(CB14=$F14,6,0)+IF($C14=BZ14,2,0)+IF($D14=CA14,2,0)))=10,3,0))*3</f>
        <v>0</v>
      </c>
      <c r="CD14" s="95">
        <v>2</v>
      </c>
      <c r="CE14" s="93">
        <v>1</v>
      </c>
      <c r="CF14" s="93" t="str">
        <f t="shared" si="16"/>
        <v>Brasil</v>
      </c>
      <c r="CG14" s="94">
        <f>(IF($A14&gt;$A$2,0,IF(CF14=$F14,6,0)+IF($C14=CD14,2,0)+IF($D14=CE14,2,0))+IF((IF($A14&gt;$A$2,0,IF(CF14=$F14,6,0)+IF($C14=CD14,2,0)+IF($D14=CE14,2,0)))=10,3,0))*3</f>
        <v>6</v>
      </c>
      <c r="CH14" s="95">
        <v>3</v>
      </c>
      <c r="CI14" s="93">
        <v>1</v>
      </c>
      <c r="CJ14" s="93" t="str">
        <f t="shared" si="17"/>
        <v>Brasil</v>
      </c>
      <c r="CK14" s="94">
        <f>(IF($A14&gt;$A$2,0,IF(CJ14=$F14,6,0)+IF($C14=CH14,2,0)+IF($D14=CI14,2,0))+IF((IF($A14&gt;$A$2,0,IF(CJ14=$F14,6,0)+IF($C14=CH14,2,0)+IF($D14=CI14,2,0)))=10,3,0))*3</f>
        <v>6</v>
      </c>
      <c r="CL14" s="95">
        <v>3</v>
      </c>
      <c r="CM14" s="93">
        <v>0</v>
      </c>
      <c r="CN14" s="93" t="str">
        <f t="shared" si="18"/>
        <v>Brasil</v>
      </c>
      <c r="CO14" s="94">
        <f>(IF($A14&gt;$A$2,0,IF(CN14=$F14,6,0)+IF($C14=CL14,2,0)+IF($D14=CM14,2,0))+IF((IF($A14&gt;$A$2,0,IF(CN14=$F14,6,0)+IF($C14=CL14,2,0)+IF($D14=CM14,2,0)))=10,3,0))*3</f>
        <v>0</v>
      </c>
      <c r="CP14" s="95">
        <v>2</v>
      </c>
      <c r="CQ14" s="93">
        <v>1</v>
      </c>
      <c r="CR14" s="93" t="str">
        <f t="shared" si="19"/>
        <v>Brasil</v>
      </c>
      <c r="CS14" s="94">
        <f>(IF($A14&gt;$A$2,0,IF(CR14=$F14,6,0)+IF($C14=CP14,2,0)+IF($D14=CQ14,2,0))+IF((IF($A14&gt;$A$2,0,IF(CR14=$F14,6,0)+IF($C14=CP14,2,0)+IF($D14=CQ14,2,0)))=10,3,0))*3</f>
        <v>6</v>
      </c>
      <c r="CT14" s="95">
        <v>2</v>
      </c>
      <c r="CU14" s="93">
        <v>1</v>
      </c>
      <c r="CV14" s="93" t="str">
        <f t="shared" si="20"/>
        <v>Brasil</v>
      </c>
      <c r="CW14" s="94">
        <f>(IF($A14&gt;$A$2,0,IF(CV14=$F14,6,0)+IF($C14=CT14,2,0)+IF($D14=CU14,2,0))+IF((IF($A14&gt;$A$2,0,IF(CV14=$F14,6,0)+IF($C14=CT14,2,0)+IF($D14=CU14,2,0)))=10,3,0))*3</f>
        <v>6</v>
      </c>
      <c r="CX14" s="95">
        <v>3</v>
      </c>
      <c r="CY14" s="93">
        <v>1</v>
      </c>
      <c r="CZ14" s="93" t="str">
        <f t="shared" si="21"/>
        <v>Brasil</v>
      </c>
      <c r="DA14" s="94">
        <f>(IF($A14&gt;$A$2,0,IF(CZ14=$F14,6,0)+IF($C14=CX14,2,0)+IF($D14=CY14,2,0))+IF((IF($A14&gt;$A$2,0,IF(CZ14=$F14,6,0)+IF($C14=CX14,2,0)+IF($D14=CY14,2,0)))=10,3,0))*3</f>
        <v>6</v>
      </c>
      <c r="DB14" s="95">
        <v>3</v>
      </c>
      <c r="DC14" s="93">
        <v>0</v>
      </c>
      <c r="DD14" s="93" t="str">
        <f t="shared" si="22"/>
        <v>Brasil</v>
      </c>
      <c r="DE14" s="94">
        <f>(IF($A14&gt;$A$2,0,IF(DD14=$F14,6,0)+IF($C14=DB14,2,0)+IF($D14=DC14,2,0))+IF((IF($A14&gt;$A$2,0,IF(DD14=$F14,6,0)+IF($C14=DB14,2,0)+IF($D14=DC14,2,0)))=10,3,0))*3</f>
        <v>0</v>
      </c>
      <c r="DF14" s="95">
        <v>3</v>
      </c>
      <c r="DG14" s="93">
        <v>1</v>
      </c>
      <c r="DH14" s="93" t="str">
        <f t="shared" si="23"/>
        <v>Brasil</v>
      </c>
      <c r="DI14" s="94">
        <f>(IF($A14&gt;$A$2,0,IF(DH14=$F14,6,0)+IF($C14=DF14,2,0)+IF($D14=DG14,2,0))+IF((IF($A14&gt;$A$2,0,IF(DH14=$F14,6,0)+IF($C14=DF14,2,0)+IF($D14=DG14,2,0)))=10,3,0))*3</f>
        <v>6</v>
      </c>
      <c r="DJ14" s="95">
        <v>3</v>
      </c>
      <c r="DK14" s="93">
        <v>0</v>
      </c>
      <c r="DL14" s="93" t="str">
        <f t="shared" si="24"/>
        <v>Brasil</v>
      </c>
      <c r="DM14" s="94">
        <f>(IF($A14&gt;$A$2,0,IF(DL14=$F14,6,0)+IF($C14=DJ14,2,0)+IF($D14=DK14,2,0))+IF((IF($A14&gt;$A$2,0,IF(DL14=$F14,6,0)+IF($C14=DJ14,2,0)+IF($D14=DK14,2,0)))=10,3,0))*3</f>
        <v>0</v>
      </c>
      <c r="DN14" s="95">
        <v>2</v>
      </c>
      <c r="DO14" s="93">
        <v>1</v>
      </c>
      <c r="DP14" s="93" t="str">
        <f t="shared" si="25"/>
        <v>Brasil</v>
      </c>
      <c r="DQ14" s="94">
        <f>(IF($A14&gt;$A$2,0,IF(DP14=$F14,6,0)+IF($C14=DN14,2,0)+IF($D14=DO14,2,0))+IF((IF($A14&gt;$A$2,0,IF(DP14=$F14,6,0)+IF($C14=DN14,2,0)+IF($D14=DO14,2,0)))=10,3,0))*3</f>
        <v>6</v>
      </c>
      <c r="DR14" s="95">
        <v>2</v>
      </c>
      <c r="DS14" s="93">
        <v>0</v>
      </c>
      <c r="DT14" s="93" t="str">
        <f t="shared" si="26"/>
        <v>Brasil</v>
      </c>
      <c r="DU14" s="94">
        <f>(IF($A14&gt;$A$2,0,IF(DT14=$F14,6,0)+IF($C14=DR14,2,0)+IF($D14=DS14,2,0))+IF((IF($A14&gt;$A$2,0,IF(DT14=$F14,6,0)+IF($C14=DR14,2,0)+IF($D14=DS14,2,0)))=10,3,0))*3</f>
        <v>0</v>
      </c>
      <c r="DV14" s="95">
        <v>2</v>
      </c>
      <c r="DW14" s="93">
        <v>0</v>
      </c>
      <c r="DX14" s="93" t="str">
        <f t="shared" si="27"/>
        <v>Brasil</v>
      </c>
      <c r="DY14" s="94">
        <f>(IF($A14&gt;$A$2,0,IF(DX14=$F14,6,0)+IF($C14=DV14,2,0)+IF($D14=DW14,2,0))+IF((IF($A14&gt;$A$2,0,IF(DX14=$F14,6,0)+IF($C14=DV14,2,0)+IF($D14=DW14,2,0)))=10,3,0))*3</f>
        <v>0</v>
      </c>
      <c r="DZ14" s="95">
        <v>2</v>
      </c>
      <c r="EA14" s="93">
        <v>1</v>
      </c>
      <c r="EB14" s="93" t="str">
        <f t="shared" si="28"/>
        <v>Brasil</v>
      </c>
      <c r="EC14" s="94">
        <f>(IF($A14&gt;$A$2,0,IF(EB14=$F14,6,0)+IF($C14=DZ14,2,0)+IF($D14=EA14,2,0))+IF((IF($A14&gt;$A$2,0,IF(EB14=$F14,6,0)+IF($C14=DZ14,2,0)+IF($D14=EA14,2,0)))=10,3,0))*3</f>
        <v>6</v>
      </c>
      <c r="ED14" s="95">
        <v>2</v>
      </c>
      <c r="EE14" s="93">
        <v>0</v>
      </c>
      <c r="EF14" s="93" t="str">
        <f t="shared" si="29"/>
        <v>Brasil</v>
      </c>
      <c r="EG14" s="94">
        <f>(IF($A14&gt;$A$2,0,IF(EF14=$F14,6,0)+IF($C14=ED14,2,0)+IF($D14=EE14,2,0))+IF((IF($A14&gt;$A$2,0,IF(EF14=$F14,6,0)+IF($C14=ED14,2,0)+IF($D14=EE14,2,0)))=10,3,0))*3</f>
        <v>0</v>
      </c>
      <c r="EH14" s="95">
        <v>1</v>
      </c>
      <c r="EI14" s="93">
        <v>0</v>
      </c>
      <c r="EJ14" s="93" t="str">
        <f t="shared" si="30"/>
        <v>Brasil</v>
      </c>
      <c r="EK14" s="94">
        <f>(IF($A14&gt;$A$2,0,IF(EJ14=$F14,6,0)+IF($C14=EH14,2,0)+IF($D14=EI14,2,0))+IF((IF($A14&gt;$A$2,0,IF(EJ14=$F14,6,0)+IF($C14=EH14,2,0)+IF($D14=EI14,2,0)))=10,3,0))*3</f>
        <v>6</v>
      </c>
      <c r="EL14" s="95">
        <v>3</v>
      </c>
      <c r="EM14" s="93">
        <v>1</v>
      </c>
      <c r="EN14" s="93" t="str">
        <f t="shared" si="31"/>
        <v>Brasil</v>
      </c>
      <c r="EO14" s="94">
        <f>(IF($A14&gt;$A$2,0,IF(EN14=$F14,6,0)+IF($C14=EL14,2,0)+IF($D14=EM14,2,0))+IF((IF($A14&gt;$A$2,0,IF(EN14=$F14,6,0)+IF($C14=EL14,2,0)+IF($D14=EM14,2,0)))=10,3,0))*3</f>
        <v>6</v>
      </c>
      <c r="EP14" s="95">
        <v>2</v>
      </c>
      <c r="EQ14" s="93">
        <v>1</v>
      </c>
      <c r="ER14" s="93" t="str">
        <f t="shared" si="32"/>
        <v>Brasil</v>
      </c>
      <c r="ES14" s="94">
        <f>(IF($A14&gt;$A$2,0,IF(ER14=$F14,6,0)+IF($C14=EP14,2,0)+IF($D14=EQ14,2,0))+IF((IF($A14&gt;$A$2,0,IF(ER14=$F14,6,0)+IF($C14=EP14,2,0)+IF($D14=EQ14,2,0)))=10,3,0))*3</f>
        <v>6</v>
      </c>
      <c r="ET14" s="95">
        <v>3</v>
      </c>
      <c r="EU14" s="93">
        <v>2</v>
      </c>
      <c r="EV14" s="93" t="str">
        <f t="shared" si="33"/>
        <v>Brasil</v>
      </c>
      <c r="EW14" s="94">
        <f>(IF($A14&gt;$A$2,0,IF(EV14=$F14,6,0)+IF($C14=ET14,2,0)+IF($D14=EU14,2,0))+IF((IF($A14&gt;$A$2,0,IF(EV14=$F14,6,0)+IF($C14=ET14,2,0)+IF($D14=EU14,2,0)))=10,3,0))*3</f>
        <v>0</v>
      </c>
      <c r="EX14" s="95">
        <v>3</v>
      </c>
      <c r="EY14" s="93">
        <v>1</v>
      </c>
      <c r="EZ14" s="93" t="str">
        <f t="shared" si="34"/>
        <v>Brasil</v>
      </c>
      <c r="FA14" s="94">
        <f>(IF($A14&gt;$A$2,0,IF(EZ14=$F14,6,0)+IF($C14=EX14,2,0)+IF($D14=EY14,2,0))+IF((IF($A14&gt;$A$2,0,IF(EZ14=$F14,6,0)+IF($C14=EX14,2,0)+IF($D14=EY14,2,0)))=10,3,0))*3</f>
        <v>6</v>
      </c>
      <c r="FB14" s="95">
        <v>2</v>
      </c>
      <c r="FC14" s="93">
        <v>0</v>
      </c>
      <c r="FD14" s="93" t="str">
        <f t="shared" si="35"/>
        <v>Brasil</v>
      </c>
      <c r="FE14" s="94">
        <f>(IF($A14&gt;$A$2,0,IF(FD14=$F14,6,0)+IF($C14=FB14,2,0)+IF($D14=FC14,2,0))+IF((IF($A14&gt;$A$2,0,IF(FD14=$F14,6,0)+IF($C14=FB14,2,0)+IF($D14=FC14,2,0)))=10,3,0))*3</f>
        <v>0</v>
      </c>
      <c r="FF14" s="95">
        <v>2</v>
      </c>
      <c r="FG14" s="93">
        <v>0</v>
      </c>
      <c r="FH14" s="93" t="str">
        <f t="shared" si="36"/>
        <v>Brasil</v>
      </c>
      <c r="FI14" s="94">
        <f>(IF($A14&gt;$A$2,0,IF(FH14=$F14,6,0)+IF($C14=FF14,2,0)+IF($D14=FG14,2,0))+IF((IF($A14&gt;$A$2,0,IF(FH14=$F14,6,0)+IF($C14=FF14,2,0)+IF($D14=FG14,2,0)))=10,3,0))*3</f>
        <v>0</v>
      </c>
      <c r="FJ14" s="95">
        <v>1</v>
      </c>
      <c r="FK14" s="93">
        <v>0</v>
      </c>
      <c r="FL14" s="93" t="str">
        <f t="shared" si="37"/>
        <v>Brasil</v>
      </c>
      <c r="FM14" s="94">
        <f>(IF($A14&gt;$A$2,0,IF(FL14=$F14,6,0)+IF($C14=FJ14,2,0)+IF($D14=FK14,2,0))+IF((IF($A14&gt;$A$2,0,IF(FL14=$F14,6,0)+IF($C14=FJ14,2,0)+IF($D14=FK14,2,0)))=10,3,0))*3</f>
        <v>6</v>
      </c>
      <c r="FN14" s="95">
        <v>2</v>
      </c>
      <c r="FO14" s="93">
        <v>0</v>
      </c>
      <c r="FP14" s="93" t="str">
        <f t="shared" si="38"/>
        <v>Brasil</v>
      </c>
      <c r="FQ14" s="94">
        <f>(IF($A14&gt;$A$2,0,IF(FP14=$F14,6,0)+IF($C14=FN14,2,0)+IF($D14=FO14,2,0))+IF((IF($A14&gt;$A$2,0,IF(FP14=$F14,6,0)+IF($C14=FN14,2,0)+IF($D14=FO14,2,0)))=10,3,0))*3</f>
        <v>0</v>
      </c>
      <c r="FR14" s="95">
        <v>1</v>
      </c>
      <c r="FS14" s="93">
        <v>0</v>
      </c>
      <c r="FT14" s="93" t="str">
        <f t="shared" si="39"/>
        <v>Brasil</v>
      </c>
      <c r="FU14" s="94">
        <f>(IF($A14&gt;$A$2,0,IF(FT14=$F14,6,0)+IF($C14=FR14,2,0)+IF($D14=FS14,2,0))+IF((IF($A14&gt;$A$2,0,IF(FT14=$F14,6,0)+IF($C14=FR14,2,0)+IF($D14=FS14,2,0)))=10,3,0))*3</f>
        <v>6</v>
      </c>
      <c r="FV14" s="95">
        <v>2</v>
      </c>
      <c r="FW14" s="93">
        <v>0</v>
      </c>
      <c r="FX14" s="93" t="str">
        <f t="shared" si="40"/>
        <v>Brasil</v>
      </c>
      <c r="FY14" s="94">
        <f>(IF($A14&gt;$A$2,0,IF(FX14=$F14,6,0)+IF($C14=FV14,2,0)+IF($D14=FW14,2,0))+IF((IF($A14&gt;$A$2,0,IF(FX14=$F14,6,0)+IF($C14=FV14,2,0)+IF($D14=FW14,2,0)))=10,3,0))*3</f>
        <v>0</v>
      </c>
    </row>
    <row r="15" spans="1:181" ht="15.75" customHeight="1" x14ac:dyDescent="0.2">
      <c r="A15" s="5">
        <v>12</v>
      </c>
      <c r="B15" s="15" t="s">
        <v>126</v>
      </c>
      <c r="C15" s="3">
        <v>0</v>
      </c>
      <c r="D15" s="4">
        <v>1</v>
      </c>
      <c r="E15" s="16" t="s">
        <v>133</v>
      </c>
      <c r="F15" s="5" t="str">
        <f t="shared" si="41"/>
        <v>Suécia</v>
      </c>
      <c r="H15" s="5" t="s">
        <v>175</v>
      </c>
      <c r="I15" s="23" t="str">
        <f>BJ2</f>
        <v>BRUNO</v>
      </c>
      <c r="J15" s="23">
        <f>'1ª Fase'!$BM$2</f>
        <v>261</v>
      </c>
      <c r="L15" s="144" t="s">
        <v>119</v>
      </c>
      <c r="M15" s="178">
        <v>281</v>
      </c>
      <c r="P15" s="221"/>
      <c r="R15" s="7">
        <v>1</v>
      </c>
      <c r="S15" s="8">
        <v>1</v>
      </c>
      <c r="T15" s="8" t="str">
        <f t="shared" si="0"/>
        <v>Empate</v>
      </c>
      <c r="U15" s="9">
        <f t="shared" si="42"/>
        <v>2</v>
      </c>
      <c r="V15" s="8">
        <v>0</v>
      </c>
      <c r="W15" s="8">
        <v>4</v>
      </c>
      <c r="X15" s="8" t="str">
        <f t="shared" si="1"/>
        <v>Suécia</v>
      </c>
      <c r="Y15" s="9">
        <f t="shared" ref="Y15:Y26" si="83">IF($A15&gt;$A$2,0,IF(X15=$F15,6,0)+IF($C15=V15,2,0)+IF($D15=W15,2,0))+IF((IF($A15&gt;$A$2,0,IF(X15=$F15,6,0)+IF($C15=V15,2,0)+IF($D15=W15,2,0)))=10,3,0)</f>
        <v>8</v>
      </c>
      <c r="Z15" s="7">
        <v>1</v>
      </c>
      <c r="AA15" s="8">
        <v>4</v>
      </c>
      <c r="AB15" s="8" t="str">
        <f t="shared" si="2"/>
        <v>Suécia</v>
      </c>
      <c r="AC15" s="9">
        <f t="shared" ref="AC15:AC26" si="84">IF($A15&gt;$A$2,0,IF(AB15=$F15,6,0)+IF($C15=Z15,2,0)+IF($D15=AA15,2,0))+IF((IF($A15&gt;$A$2,0,IF(AB15=$F15,6,0)+IF($C15=Z15,2,0)+IF($D15=AA15,2,0)))=10,3,0)</f>
        <v>6</v>
      </c>
      <c r="AD15" s="7">
        <v>1</v>
      </c>
      <c r="AE15" s="8">
        <v>2</v>
      </c>
      <c r="AF15" s="8" t="str">
        <f t="shared" si="3"/>
        <v>Suécia</v>
      </c>
      <c r="AG15" s="9">
        <f t="shared" ref="AG15:AG26" si="85">IF($A15&gt;$A$2,0,IF(AF15=$F15,6,0)+IF($C15=AD15,2,0)+IF($D15=AE15,2,0))+IF((IF($A15&gt;$A$2,0,IF(AF15=$F15,6,0)+IF($C15=AD15,2,0)+IF($D15=AE15,2,0)))=10,3,0)</f>
        <v>6</v>
      </c>
      <c r="AH15" s="7">
        <v>0</v>
      </c>
      <c r="AI15" s="8">
        <v>1</v>
      </c>
      <c r="AJ15" s="8" t="str">
        <f t="shared" si="4"/>
        <v>Suécia</v>
      </c>
      <c r="AK15" s="9">
        <f t="shared" ref="AK15:AK26" si="86">IF($A15&gt;$A$2,0,IF(AJ15=$F15,6,0)+IF($C15=AH15,2,0)+IF($D15=AI15,2,0))+IF((IF($A15&gt;$A$2,0,IF(AJ15=$F15,6,0)+IF($C15=AH15,2,0)+IF($D15=AI15,2,0)))=10,3,0)</f>
        <v>13</v>
      </c>
      <c r="AL15" s="7">
        <v>0</v>
      </c>
      <c r="AM15" s="8">
        <v>2</v>
      </c>
      <c r="AN15" s="8" t="str">
        <f t="shared" si="5"/>
        <v>Suécia</v>
      </c>
      <c r="AO15" s="9">
        <f t="shared" ref="AO15:AO26" si="87">IF($A15&gt;$A$2,0,IF(AN15=$F15,6,0)+IF($C15=AL15,2,0)+IF($D15=AM15,2,0))+IF((IF($A15&gt;$A$2,0,IF(AN15=$F15,6,0)+IF($C15=AL15,2,0)+IF($D15=AM15,2,0)))=10,3,0)</f>
        <v>8</v>
      </c>
      <c r="AP15" s="7">
        <v>0</v>
      </c>
      <c r="AQ15" s="8">
        <v>2</v>
      </c>
      <c r="AR15" s="8" t="str">
        <f t="shared" si="6"/>
        <v>Suécia</v>
      </c>
      <c r="AS15" s="9">
        <f t="shared" ref="AS15:AS26" si="88">IF($A15&gt;$A$2,0,IF(AR15=$F15,6,0)+IF($C15=AP15,2,0)+IF($D15=AQ15,2,0))+IF((IF($A15&gt;$A$2,0,IF(AR15=$F15,6,0)+IF($C15=AP15,2,0)+IF($D15=AQ15,2,0)))=10,3,0)</f>
        <v>8</v>
      </c>
      <c r="AT15" s="7">
        <v>0</v>
      </c>
      <c r="AU15" s="8">
        <v>2</v>
      </c>
      <c r="AV15" s="8" t="str">
        <f t="shared" si="7"/>
        <v>Suécia</v>
      </c>
      <c r="AW15" s="9">
        <f t="shared" ref="AW15:AW26" si="89">IF($A15&gt;$A$2,0,IF(AV15=$F15,6,0)+IF($C15=AT15,2,0)+IF($D15=AU15,2,0))+IF((IF($A15&gt;$A$2,0,IF(AV15=$F15,6,0)+IF($C15=AT15,2,0)+IF($D15=AU15,2,0)))=10,3,0)</f>
        <v>8</v>
      </c>
      <c r="AX15" s="7">
        <v>1</v>
      </c>
      <c r="AY15" s="8">
        <v>1</v>
      </c>
      <c r="AZ15" s="8" t="str">
        <f t="shared" si="8"/>
        <v>Empate</v>
      </c>
      <c r="BA15" s="9">
        <f t="shared" ref="BA15:BA26" si="90">IF($A15&gt;$A$2,0,IF(AZ15=$F15,6,0)+IF($C15=AX15,2,0)+IF($D15=AY15,2,0))+IF((IF($A15&gt;$A$2,0,IF(AZ15=$F15,6,0)+IF($C15=AX15,2,0)+IF($D15=AY15,2,0)))=10,3,0)</f>
        <v>2</v>
      </c>
      <c r="BB15" s="7">
        <v>3</v>
      </c>
      <c r="BC15" s="8">
        <v>2</v>
      </c>
      <c r="BD15" s="8" t="str">
        <f t="shared" si="9"/>
        <v>Coréia do Sul</v>
      </c>
      <c r="BE15" s="9">
        <f t="shared" si="51"/>
        <v>0</v>
      </c>
      <c r="BF15" s="7">
        <v>0</v>
      </c>
      <c r="BG15" s="8">
        <v>1</v>
      </c>
      <c r="BH15" s="8" t="str">
        <f t="shared" si="10"/>
        <v>Suécia</v>
      </c>
      <c r="BI15" s="9">
        <f t="shared" ref="BI15:BI26" si="91">IF($A15&gt;$A$2,0,IF(BH15=$F15,6,0)+IF($C15=BF15,2,0)+IF($D15=BG15,2,0))+IF((IF($A15&gt;$A$2,0,IF(BH15=$F15,6,0)+IF($C15=BF15,2,0)+IF($D15=BG15,2,0)))=10,3,0)</f>
        <v>13</v>
      </c>
      <c r="BJ15" s="7">
        <v>0</v>
      </c>
      <c r="BK15" s="8">
        <v>2</v>
      </c>
      <c r="BL15" s="8" t="str">
        <f t="shared" si="11"/>
        <v>Suécia</v>
      </c>
      <c r="BM15" s="9">
        <f t="shared" ref="BM15:BM26" si="92">IF($A15&gt;$A$2,0,IF(BL15=$F15,6,0)+IF($C15=BJ15,2,0)+IF($D15=BK15,2,0))+IF((IF($A15&gt;$A$2,0,IF(BL15=$F15,6,0)+IF($C15=BJ15,2,0)+IF($D15=BK15,2,0)))=10,3,0)</f>
        <v>8</v>
      </c>
      <c r="BN15" s="7">
        <v>0</v>
      </c>
      <c r="BO15" s="8">
        <v>1</v>
      </c>
      <c r="BP15" s="8" t="str">
        <f t="shared" si="12"/>
        <v>Suécia</v>
      </c>
      <c r="BQ15" s="9">
        <f t="shared" ref="BQ15:BQ26" si="93">IF($A15&gt;$A$2,0,IF(BP15=$F15,6,0)+IF($C15=BN15,2,0)+IF($D15=BO15,2,0))+IF((IF($A15&gt;$A$2,0,IF(BP15=$F15,6,0)+IF($C15=BN15,2,0)+IF($D15=BO15,2,0)))=10,3,0)</f>
        <v>13</v>
      </c>
      <c r="BR15" s="7">
        <v>0</v>
      </c>
      <c r="BS15" s="8">
        <v>2</v>
      </c>
      <c r="BT15" s="8" t="str">
        <f t="shared" si="13"/>
        <v>Suécia</v>
      </c>
      <c r="BU15" s="9">
        <f t="shared" ref="BU15:BU26" si="94">IF($A15&gt;$A$2,0,IF(BT15=$F15,6,0)+IF($C15=BR15,2,0)+IF($D15=BS15,2,0))+IF((IF($A15&gt;$A$2,0,IF(BT15=$F15,6,0)+IF($C15=BR15,2,0)+IF($D15=BS15,2,0)))=10,3,0)</f>
        <v>8</v>
      </c>
      <c r="BV15" s="7">
        <v>1</v>
      </c>
      <c r="BW15" s="8">
        <v>2</v>
      </c>
      <c r="BX15" s="8" t="str">
        <f t="shared" si="14"/>
        <v>Suécia</v>
      </c>
      <c r="BY15" s="9">
        <f t="shared" ref="BY15:BY26" si="95">IF($A15&gt;$A$2,0,IF(BX15=$F15,6,0)+IF($C15=BV15,2,0)+IF($D15=BW15,2,0))+IF((IF($A15&gt;$A$2,0,IF(BX15=$F15,6,0)+IF($C15=BV15,2,0)+IF($D15=BW15,2,0)))=10,3,0)</f>
        <v>6</v>
      </c>
      <c r="BZ15" s="7">
        <v>0</v>
      </c>
      <c r="CA15" s="8">
        <v>1</v>
      </c>
      <c r="CB15" s="8" t="str">
        <f t="shared" si="15"/>
        <v>Suécia</v>
      </c>
      <c r="CC15" s="9">
        <f t="shared" ref="CC15:CC26" si="96">IF($A15&gt;$A$2,0,IF(CB15=$F15,6,0)+IF($C15=BZ15,2,0)+IF($D15=CA15,2,0))+IF((IF($A15&gt;$A$2,0,IF(CB15=$F15,6,0)+IF($C15=BZ15,2,0)+IF($D15=CA15,2,0)))=10,3,0)</f>
        <v>13</v>
      </c>
      <c r="CD15" s="7">
        <v>0</v>
      </c>
      <c r="CE15" s="8">
        <v>1</v>
      </c>
      <c r="CF15" s="8" t="str">
        <f t="shared" si="16"/>
        <v>Suécia</v>
      </c>
      <c r="CG15" s="9">
        <f t="shared" ref="CG15:CG26" si="97">IF($A15&gt;$A$2,0,IF(CF15=$F15,6,0)+IF($C15=CD15,2,0)+IF($D15=CE15,2,0))+IF((IF($A15&gt;$A$2,0,IF(CF15=$F15,6,0)+IF($C15=CD15,2,0)+IF($D15=CE15,2,0)))=10,3,0)</f>
        <v>13</v>
      </c>
      <c r="CH15" s="7">
        <v>0</v>
      </c>
      <c r="CI15" s="8">
        <v>2</v>
      </c>
      <c r="CJ15" s="8" t="str">
        <f t="shared" si="17"/>
        <v>Suécia</v>
      </c>
      <c r="CK15" s="9">
        <f t="shared" ref="CK15:CK26" si="98">IF($A15&gt;$A$2,0,IF(CJ15=$F15,6,0)+IF($C15=CH15,2,0)+IF($D15=CI15,2,0))+IF((IF($A15&gt;$A$2,0,IF(CJ15=$F15,6,0)+IF($C15=CH15,2,0)+IF($D15=CI15,2,0)))=10,3,0)</f>
        <v>8</v>
      </c>
      <c r="CL15" s="7">
        <v>0</v>
      </c>
      <c r="CM15" s="8">
        <v>1</v>
      </c>
      <c r="CN15" s="8" t="str">
        <f t="shared" si="18"/>
        <v>Suécia</v>
      </c>
      <c r="CO15" s="9">
        <f t="shared" ref="CO15:CO26" si="99">IF($A15&gt;$A$2,0,IF(CN15=$F15,6,0)+IF($C15=CL15,2,0)+IF($D15=CM15,2,0))+IF((IF($A15&gt;$A$2,0,IF(CN15=$F15,6,0)+IF($C15=CL15,2,0)+IF($D15=CM15,2,0)))=10,3,0)</f>
        <v>13</v>
      </c>
      <c r="CP15" s="7">
        <v>0</v>
      </c>
      <c r="CQ15" s="8">
        <v>1</v>
      </c>
      <c r="CR15" s="8" t="str">
        <f t="shared" si="19"/>
        <v>Suécia</v>
      </c>
      <c r="CS15" s="9">
        <f t="shared" ref="CS15:CS26" si="100">IF($A15&gt;$A$2,0,IF(CR15=$F15,6,0)+IF($C15=CP15,2,0)+IF($D15=CQ15,2,0))+IF((IF($A15&gt;$A$2,0,IF(CR15=$F15,6,0)+IF($C15=CP15,2,0)+IF($D15=CQ15,2,0)))=10,3,0)</f>
        <v>13</v>
      </c>
      <c r="CT15" s="7">
        <v>2</v>
      </c>
      <c r="CU15" s="8">
        <v>2</v>
      </c>
      <c r="CV15" s="8" t="str">
        <f t="shared" si="20"/>
        <v>Empate</v>
      </c>
      <c r="CW15" s="9">
        <f t="shared" ref="CW15:CW26" si="101">IF($A15&gt;$A$2,0,IF(CV15=$F15,6,0)+IF($C15=CT15,2,0)+IF($D15=CU15,2,0))+IF((IF($A15&gt;$A$2,0,IF(CV15=$F15,6,0)+IF($C15=CT15,2,0)+IF($D15=CU15,2,0)))=10,3,0)</f>
        <v>0</v>
      </c>
      <c r="CX15" s="7">
        <v>1</v>
      </c>
      <c r="CY15" s="8">
        <v>1</v>
      </c>
      <c r="CZ15" s="8" t="str">
        <f t="shared" si="21"/>
        <v>Empate</v>
      </c>
      <c r="DA15" s="9">
        <f t="shared" ref="DA15:DA26" si="102">IF($A15&gt;$A$2,0,IF(CZ15=$F15,6,0)+IF($C15=CX15,2,0)+IF($D15=CY15,2,0))+IF((IF($A15&gt;$A$2,0,IF(CZ15=$F15,6,0)+IF($C15=CX15,2,0)+IF($D15=CY15,2,0)))=10,3,0)</f>
        <v>2</v>
      </c>
      <c r="DB15" s="7">
        <v>1</v>
      </c>
      <c r="DC15" s="8">
        <v>2</v>
      </c>
      <c r="DD15" s="8" t="str">
        <f t="shared" si="22"/>
        <v>Suécia</v>
      </c>
      <c r="DE15" s="9">
        <f t="shared" ref="DE15:DE26" si="103">IF($A15&gt;$A$2,0,IF(DD15=$F15,6,0)+IF($C15=DB15,2,0)+IF($D15=DC15,2,0))+IF((IF($A15&gt;$A$2,0,IF(DD15=$F15,6,0)+IF($C15=DB15,2,0)+IF($D15=DC15,2,0)))=10,3,0)</f>
        <v>6</v>
      </c>
      <c r="DF15" s="7">
        <v>0</v>
      </c>
      <c r="DG15" s="8">
        <v>0</v>
      </c>
      <c r="DH15" s="8" t="str">
        <f t="shared" si="23"/>
        <v>Empate</v>
      </c>
      <c r="DI15" s="9">
        <f t="shared" ref="DI15:DI26" si="104">IF($A15&gt;$A$2,0,IF(DH15=$F15,6,0)+IF($C15=DF15,2,0)+IF($D15=DG15,2,0))+IF((IF($A15&gt;$A$2,0,IF(DH15=$F15,6,0)+IF($C15=DF15,2,0)+IF($D15=DG15,2,0)))=10,3,0)</f>
        <v>2</v>
      </c>
      <c r="DJ15" s="7">
        <v>1</v>
      </c>
      <c r="DK15" s="8">
        <v>2</v>
      </c>
      <c r="DL15" s="8" t="str">
        <f t="shared" si="24"/>
        <v>Suécia</v>
      </c>
      <c r="DM15" s="9">
        <f t="shared" ref="DM15:DM26" si="105">IF($A15&gt;$A$2,0,IF(DL15=$F15,6,0)+IF($C15=DJ15,2,0)+IF($D15=DK15,2,0))+IF((IF($A15&gt;$A$2,0,IF(DL15=$F15,6,0)+IF($C15=DJ15,2,0)+IF($D15=DK15,2,0)))=10,3,0)</f>
        <v>6</v>
      </c>
      <c r="DN15" s="7">
        <v>1</v>
      </c>
      <c r="DO15" s="8">
        <v>0</v>
      </c>
      <c r="DP15" s="8" t="str">
        <f t="shared" si="25"/>
        <v>Coréia do Sul</v>
      </c>
      <c r="DQ15" s="9">
        <f t="shared" ref="DQ15:DQ26" si="106">IF($A15&gt;$A$2,0,IF(DP15=$F15,6,0)+IF($C15=DN15,2,0)+IF($D15=DO15,2,0))+IF((IF($A15&gt;$A$2,0,IF(DP15=$F15,6,0)+IF($C15=DN15,2,0)+IF($D15=DO15,2,0)))=10,3,0)</f>
        <v>0</v>
      </c>
      <c r="DR15" s="7">
        <v>0</v>
      </c>
      <c r="DS15" s="8">
        <v>1</v>
      </c>
      <c r="DT15" s="8" t="str">
        <f t="shared" si="26"/>
        <v>Suécia</v>
      </c>
      <c r="DU15" s="9">
        <f t="shared" ref="DU15:DU26" si="107">IF($A15&gt;$A$2,0,IF(DT15=$F15,6,0)+IF($C15=DR15,2,0)+IF($D15=DS15,2,0))+IF((IF($A15&gt;$A$2,0,IF(DT15=$F15,6,0)+IF($C15=DR15,2,0)+IF($D15=DS15,2,0)))=10,3,0)</f>
        <v>13</v>
      </c>
      <c r="DV15" s="7">
        <v>0</v>
      </c>
      <c r="DW15" s="8">
        <v>1</v>
      </c>
      <c r="DX15" s="8" t="str">
        <f t="shared" si="27"/>
        <v>Suécia</v>
      </c>
      <c r="DY15" s="9">
        <f t="shared" ref="DY15:DY26" si="108">IF($A15&gt;$A$2,0,IF(DX15=$F15,6,0)+IF($C15=DV15,2,0)+IF($D15=DW15,2,0))+IF((IF($A15&gt;$A$2,0,IF(DX15=$F15,6,0)+IF($C15=DV15,2,0)+IF($D15=DW15,2,0)))=10,3,0)</f>
        <v>13</v>
      </c>
      <c r="DZ15" s="7">
        <v>1</v>
      </c>
      <c r="EA15" s="8">
        <v>1</v>
      </c>
      <c r="EB15" s="8" t="str">
        <f t="shared" si="28"/>
        <v>Empate</v>
      </c>
      <c r="EC15" s="9">
        <f t="shared" ref="EC15:EC26" si="109">IF($A15&gt;$A$2,0,IF(EB15=$F15,6,0)+IF($C15=DZ15,2,0)+IF($D15=EA15,2,0))+IF((IF($A15&gt;$A$2,0,IF(EB15=$F15,6,0)+IF($C15=DZ15,2,0)+IF($D15=EA15,2,0)))=10,3,0)</f>
        <v>2</v>
      </c>
      <c r="ED15" s="7">
        <v>1</v>
      </c>
      <c r="EE15" s="8">
        <v>1</v>
      </c>
      <c r="EF15" s="8" t="str">
        <f t="shared" si="29"/>
        <v>Empate</v>
      </c>
      <c r="EG15" s="9">
        <f t="shared" ref="EG15:EG26" si="110">IF($A15&gt;$A$2,0,IF(EF15=$F15,6,0)+IF($C15=ED15,2,0)+IF($D15=EE15,2,0))+IF((IF($A15&gt;$A$2,0,IF(EF15=$F15,6,0)+IF($C15=ED15,2,0)+IF($D15=EE15,2,0)))=10,3,0)</f>
        <v>2</v>
      </c>
      <c r="EH15" s="7">
        <v>1</v>
      </c>
      <c r="EI15" s="8">
        <v>1</v>
      </c>
      <c r="EJ15" s="8" t="str">
        <f t="shared" si="30"/>
        <v>Empate</v>
      </c>
      <c r="EK15" s="9">
        <f t="shared" ref="EK15:EK26" si="111">IF($A15&gt;$A$2,0,IF(EJ15=$F15,6,0)+IF($C15=EH15,2,0)+IF($D15=EI15,2,0))+IF((IF($A15&gt;$A$2,0,IF(EJ15=$F15,6,0)+IF($C15=EH15,2,0)+IF($D15=EI15,2,0)))=10,3,0)</f>
        <v>2</v>
      </c>
      <c r="EL15" s="7">
        <v>0</v>
      </c>
      <c r="EM15" s="8">
        <v>1</v>
      </c>
      <c r="EN15" s="8" t="str">
        <f t="shared" si="31"/>
        <v>Suécia</v>
      </c>
      <c r="EO15" s="9">
        <f t="shared" ref="EO15:EO26" si="112">IF($A15&gt;$A$2,0,IF(EN15=$F15,6,0)+IF($C15=EL15,2,0)+IF($D15=EM15,2,0))+IF((IF($A15&gt;$A$2,0,IF(EN15=$F15,6,0)+IF($C15=EL15,2,0)+IF($D15=EM15,2,0)))=10,3,0)</f>
        <v>13</v>
      </c>
      <c r="EP15" s="7">
        <v>0</v>
      </c>
      <c r="EQ15" s="8">
        <v>2</v>
      </c>
      <c r="ER15" s="8" t="str">
        <f t="shared" si="32"/>
        <v>Suécia</v>
      </c>
      <c r="ES15" s="9">
        <f t="shared" ref="ES15:ES26" si="113">IF($A15&gt;$A$2,0,IF(ER15=$F15,6,0)+IF($C15=EP15,2,0)+IF($D15=EQ15,2,0))+IF((IF($A15&gt;$A$2,0,IF(ER15=$F15,6,0)+IF($C15=EP15,2,0)+IF($D15=EQ15,2,0)))=10,3,0)</f>
        <v>8</v>
      </c>
      <c r="ET15" s="7">
        <v>1</v>
      </c>
      <c r="EU15" s="8">
        <v>2</v>
      </c>
      <c r="EV15" s="8" t="str">
        <f t="shared" si="33"/>
        <v>Suécia</v>
      </c>
      <c r="EW15" s="9">
        <f t="shared" ref="EW15:EW26" si="114">IF($A15&gt;$A$2,0,IF(EV15=$F15,6,0)+IF($C15=ET15,2,0)+IF($D15=EU15,2,0))+IF((IF($A15&gt;$A$2,0,IF(EV15=$F15,6,0)+IF($C15=ET15,2,0)+IF($D15=EU15,2,0)))=10,3,0)</f>
        <v>6</v>
      </c>
      <c r="EX15" s="7">
        <v>1</v>
      </c>
      <c r="EY15" s="8">
        <v>1</v>
      </c>
      <c r="EZ15" s="8" t="str">
        <f t="shared" si="34"/>
        <v>Empate</v>
      </c>
      <c r="FA15" s="9">
        <f t="shared" ref="FA15:FA26" si="115">IF($A15&gt;$A$2,0,IF(EZ15=$F15,6,0)+IF($C15=EX15,2,0)+IF($D15=EY15,2,0))+IF((IF($A15&gt;$A$2,0,IF(EZ15=$F15,6,0)+IF($C15=EX15,2,0)+IF($D15=EY15,2,0)))=10,3,0)</f>
        <v>2</v>
      </c>
      <c r="FB15" s="7">
        <v>1</v>
      </c>
      <c r="FC15" s="8">
        <v>1</v>
      </c>
      <c r="FD15" s="8" t="str">
        <f t="shared" si="35"/>
        <v>Empate</v>
      </c>
      <c r="FE15" s="9">
        <f t="shared" ref="FE15:FE26" si="116">IF($A15&gt;$A$2,0,IF(FD15=$F15,6,0)+IF($C15=FB15,2,0)+IF($D15=FC15,2,0))+IF((IF($A15&gt;$A$2,0,IF(FD15=$F15,6,0)+IF($C15=FB15,2,0)+IF($D15=FC15,2,0)))=10,3,0)</f>
        <v>2</v>
      </c>
      <c r="FF15" s="7">
        <v>0</v>
      </c>
      <c r="FG15" s="8">
        <v>0</v>
      </c>
      <c r="FH15" s="8" t="str">
        <f t="shared" si="36"/>
        <v>Empate</v>
      </c>
      <c r="FI15" s="9">
        <f t="shared" ref="FI15:FI26" si="117">IF($A15&gt;$A$2,0,IF(FH15=$F15,6,0)+IF($C15=FF15,2,0)+IF($D15=FG15,2,0))+IF((IF($A15&gt;$A$2,0,IF(FH15=$F15,6,0)+IF($C15=FF15,2,0)+IF($D15=FG15,2,0)))=10,3,0)</f>
        <v>2</v>
      </c>
      <c r="FJ15" s="7">
        <v>1</v>
      </c>
      <c r="FK15" s="8">
        <v>2</v>
      </c>
      <c r="FL15" s="8" t="str">
        <f t="shared" si="37"/>
        <v>Suécia</v>
      </c>
      <c r="FM15" s="9">
        <f t="shared" ref="FM15:FM26" si="118">IF($A15&gt;$A$2,0,IF(FL15=$F15,6,0)+IF($C15=FJ15,2,0)+IF($D15=FK15,2,0))+IF((IF($A15&gt;$A$2,0,IF(FL15=$F15,6,0)+IF($C15=FJ15,2,0)+IF($D15=FK15,2,0)))=10,3,0)</f>
        <v>6</v>
      </c>
      <c r="FN15" s="7">
        <v>0</v>
      </c>
      <c r="FO15" s="8">
        <v>2</v>
      </c>
      <c r="FP15" s="8" t="str">
        <f t="shared" si="38"/>
        <v>Suécia</v>
      </c>
      <c r="FQ15" s="9">
        <f t="shared" ref="FQ15:FQ26" si="119">IF($A15&gt;$A$2,0,IF(FP15=$F15,6,0)+IF($C15=FN15,2,0)+IF($D15=FO15,2,0))+IF((IF($A15&gt;$A$2,0,IF(FP15=$F15,6,0)+IF($C15=FN15,2,0)+IF($D15=FO15,2,0)))=10,3,0)</f>
        <v>8</v>
      </c>
      <c r="FR15" s="7">
        <v>0</v>
      </c>
      <c r="FS15" s="8">
        <v>3</v>
      </c>
      <c r="FT15" s="8" t="str">
        <f t="shared" si="39"/>
        <v>Suécia</v>
      </c>
      <c r="FU15" s="9">
        <f t="shared" ref="FU15:FU26" si="120">IF($A15&gt;$A$2,0,IF(FT15=$F15,6,0)+IF($C15=FR15,2,0)+IF($D15=FS15,2,0))+IF((IF($A15&gt;$A$2,0,IF(FT15=$F15,6,0)+IF($C15=FR15,2,0)+IF($D15=FS15,2,0)))=10,3,0)</f>
        <v>8</v>
      </c>
      <c r="FV15" s="7">
        <v>1</v>
      </c>
      <c r="FW15" s="8">
        <v>1</v>
      </c>
      <c r="FX15" s="8" t="str">
        <f t="shared" si="40"/>
        <v>Empate</v>
      </c>
      <c r="FY15" s="9">
        <f t="shared" ref="FY15:FY26" si="121">IF($A15&gt;$A$2,0,IF(FX15=$F15,6,0)+IF($C15=FV15,2,0)+IF($D15=FW15,2,0))+IF((IF($A15&gt;$A$2,0,IF(FX15=$F15,6,0)+IF($C15=FV15,2,0)+IF($D15=FW15,2,0)))=10,3,0)</f>
        <v>2</v>
      </c>
    </row>
    <row r="16" spans="1:181" ht="15.75" customHeight="1" x14ac:dyDescent="0.2">
      <c r="A16" s="5">
        <v>13</v>
      </c>
      <c r="B16" s="15" t="s">
        <v>81</v>
      </c>
      <c r="C16" s="3">
        <v>3</v>
      </c>
      <c r="D16" s="4">
        <v>0</v>
      </c>
      <c r="E16" s="16" t="s">
        <v>131</v>
      </c>
      <c r="F16" s="5" t="str">
        <f t="shared" si="41"/>
        <v>Bélgica</v>
      </c>
      <c r="H16" s="5" t="s">
        <v>176</v>
      </c>
      <c r="I16" s="23" t="str">
        <f>BN2</f>
        <v>FERNANDO XAVIER</v>
      </c>
      <c r="J16" s="23">
        <f>'1ª Fase'!$BQ$2</f>
        <v>258</v>
      </c>
      <c r="L16" s="144" t="s">
        <v>171</v>
      </c>
      <c r="M16" s="178">
        <v>281</v>
      </c>
      <c r="P16" s="221"/>
      <c r="R16" s="7">
        <v>1</v>
      </c>
      <c r="S16" s="8">
        <v>0</v>
      </c>
      <c r="T16" s="8" t="str">
        <f t="shared" si="0"/>
        <v>Bélgica</v>
      </c>
      <c r="U16" s="9">
        <f t="shared" si="42"/>
        <v>8</v>
      </c>
      <c r="V16" s="8">
        <v>3</v>
      </c>
      <c r="W16" s="8">
        <v>3</v>
      </c>
      <c r="X16" s="8" t="str">
        <f t="shared" si="1"/>
        <v>Empate</v>
      </c>
      <c r="Y16" s="9">
        <f t="shared" si="83"/>
        <v>2</v>
      </c>
      <c r="Z16" s="7">
        <v>3</v>
      </c>
      <c r="AA16" s="8">
        <v>0</v>
      </c>
      <c r="AB16" s="8" t="str">
        <f t="shared" si="2"/>
        <v>Bélgica</v>
      </c>
      <c r="AC16" s="9">
        <f t="shared" si="84"/>
        <v>13</v>
      </c>
      <c r="AD16" s="7">
        <v>1</v>
      </c>
      <c r="AE16" s="8">
        <v>0</v>
      </c>
      <c r="AF16" s="8" t="str">
        <f t="shared" si="3"/>
        <v>Bélgica</v>
      </c>
      <c r="AG16" s="9">
        <f t="shared" si="85"/>
        <v>8</v>
      </c>
      <c r="AH16" s="7">
        <v>4</v>
      </c>
      <c r="AI16" s="8">
        <v>0</v>
      </c>
      <c r="AJ16" s="8" t="str">
        <f t="shared" si="4"/>
        <v>Bélgica</v>
      </c>
      <c r="AK16" s="9">
        <f t="shared" si="86"/>
        <v>8</v>
      </c>
      <c r="AL16" s="7">
        <v>3</v>
      </c>
      <c r="AM16" s="8">
        <v>0</v>
      </c>
      <c r="AN16" s="8" t="str">
        <f t="shared" si="5"/>
        <v>Bélgica</v>
      </c>
      <c r="AO16" s="9">
        <f t="shared" si="87"/>
        <v>13</v>
      </c>
      <c r="AP16" s="7">
        <v>2</v>
      </c>
      <c r="AQ16" s="8">
        <v>0</v>
      </c>
      <c r="AR16" s="8" t="str">
        <f t="shared" si="6"/>
        <v>Bélgica</v>
      </c>
      <c r="AS16" s="9">
        <f t="shared" si="88"/>
        <v>8</v>
      </c>
      <c r="AT16" s="7">
        <v>3</v>
      </c>
      <c r="AU16" s="8">
        <v>0</v>
      </c>
      <c r="AV16" s="8" t="str">
        <f t="shared" si="7"/>
        <v>Bélgica</v>
      </c>
      <c r="AW16" s="9">
        <f t="shared" si="89"/>
        <v>13</v>
      </c>
      <c r="AX16" s="7">
        <v>2</v>
      </c>
      <c r="AY16" s="8">
        <v>0</v>
      </c>
      <c r="AZ16" s="8" t="str">
        <f t="shared" si="8"/>
        <v>Bélgica</v>
      </c>
      <c r="BA16" s="9">
        <f t="shared" si="90"/>
        <v>8</v>
      </c>
      <c r="BB16" s="7">
        <v>4</v>
      </c>
      <c r="BC16" s="8">
        <v>2</v>
      </c>
      <c r="BD16" s="8" t="str">
        <f t="shared" si="9"/>
        <v>Bélgica</v>
      </c>
      <c r="BE16" s="9">
        <f t="shared" si="51"/>
        <v>6</v>
      </c>
      <c r="BF16" s="7">
        <v>2</v>
      </c>
      <c r="BG16" s="8">
        <v>0</v>
      </c>
      <c r="BH16" s="8" t="str">
        <f t="shared" si="10"/>
        <v>Bélgica</v>
      </c>
      <c r="BI16" s="9">
        <f t="shared" si="91"/>
        <v>8</v>
      </c>
      <c r="BJ16" s="7">
        <v>4</v>
      </c>
      <c r="BK16" s="8">
        <v>0</v>
      </c>
      <c r="BL16" s="8" t="str">
        <f t="shared" si="11"/>
        <v>Bélgica</v>
      </c>
      <c r="BM16" s="9">
        <f t="shared" si="92"/>
        <v>8</v>
      </c>
      <c r="BN16" s="7">
        <v>3</v>
      </c>
      <c r="BO16" s="8">
        <v>0</v>
      </c>
      <c r="BP16" s="8" t="str">
        <f t="shared" si="12"/>
        <v>Bélgica</v>
      </c>
      <c r="BQ16" s="9">
        <f t="shared" si="93"/>
        <v>13</v>
      </c>
      <c r="BR16" s="7">
        <v>3</v>
      </c>
      <c r="BS16" s="8">
        <v>0</v>
      </c>
      <c r="BT16" s="8" t="str">
        <f t="shared" si="13"/>
        <v>Bélgica</v>
      </c>
      <c r="BU16" s="9">
        <f t="shared" si="94"/>
        <v>13</v>
      </c>
      <c r="BV16" s="7">
        <v>3</v>
      </c>
      <c r="BW16" s="8">
        <v>0</v>
      </c>
      <c r="BX16" s="8" t="str">
        <f t="shared" si="14"/>
        <v>Bélgica</v>
      </c>
      <c r="BY16" s="9">
        <f t="shared" si="95"/>
        <v>13</v>
      </c>
      <c r="BZ16" s="7">
        <v>2</v>
      </c>
      <c r="CA16" s="8">
        <v>0</v>
      </c>
      <c r="CB16" s="8" t="str">
        <f t="shared" si="15"/>
        <v>Bélgica</v>
      </c>
      <c r="CC16" s="9">
        <f t="shared" si="96"/>
        <v>8</v>
      </c>
      <c r="CD16" s="7">
        <v>3</v>
      </c>
      <c r="CE16" s="8">
        <v>0</v>
      </c>
      <c r="CF16" s="8" t="str">
        <f t="shared" si="16"/>
        <v>Bélgica</v>
      </c>
      <c r="CG16" s="9">
        <f t="shared" si="97"/>
        <v>13</v>
      </c>
      <c r="CH16" s="7">
        <v>3</v>
      </c>
      <c r="CI16" s="8">
        <v>0</v>
      </c>
      <c r="CJ16" s="8" t="str">
        <f t="shared" si="17"/>
        <v>Bélgica</v>
      </c>
      <c r="CK16" s="9">
        <f t="shared" si="98"/>
        <v>13</v>
      </c>
      <c r="CL16" s="7">
        <v>1</v>
      </c>
      <c r="CM16" s="8">
        <v>0</v>
      </c>
      <c r="CN16" s="8" t="str">
        <f t="shared" si="18"/>
        <v>Bélgica</v>
      </c>
      <c r="CO16" s="9">
        <f t="shared" si="99"/>
        <v>8</v>
      </c>
      <c r="CP16" s="7">
        <v>1</v>
      </c>
      <c r="CQ16" s="8">
        <v>2</v>
      </c>
      <c r="CR16" s="8" t="str">
        <f t="shared" si="19"/>
        <v>Panamá</v>
      </c>
      <c r="CS16" s="9">
        <f t="shared" si="100"/>
        <v>0</v>
      </c>
      <c r="CT16" s="7">
        <v>2</v>
      </c>
      <c r="CU16" s="8">
        <v>1</v>
      </c>
      <c r="CV16" s="8" t="str">
        <f t="shared" si="20"/>
        <v>Bélgica</v>
      </c>
      <c r="CW16" s="9">
        <f t="shared" si="101"/>
        <v>6</v>
      </c>
      <c r="CX16" s="7">
        <v>1</v>
      </c>
      <c r="CY16" s="8">
        <v>0</v>
      </c>
      <c r="CZ16" s="8" t="str">
        <f t="shared" si="21"/>
        <v>Bélgica</v>
      </c>
      <c r="DA16" s="9">
        <f t="shared" si="102"/>
        <v>8</v>
      </c>
      <c r="DB16" s="7">
        <v>2</v>
      </c>
      <c r="DC16" s="8">
        <v>1</v>
      </c>
      <c r="DD16" s="8" t="str">
        <f t="shared" si="22"/>
        <v>Bélgica</v>
      </c>
      <c r="DE16" s="9">
        <f t="shared" si="103"/>
        <v>6</v>
      </c>
      <c r="DF16" s="7">
        <v>3</v>
      </c>
      <c r="DG16" s="8">
        <v>1</v>
      </c>
      <c r="DH16" s="8" t="str">
        <f t="shared" si="23"/>
        <v>Bélgica</v>
      </c>
      <c r="DI16" s="9">
        <f t="shared" si="104"/>
        <v>8</v>
      </c>
      <c r="DJ16" s="7">
        <v>2</v>
      </c>
      <c r="DK16" s="8">
        <v>1</v>
      </c>
      <c r="DL16" s="8" t="str">
        <f t="shared" si="24"/>
        <v>Bélgica</v>
      </c>
      <c r="DM16" s="9">
        <f t="shared" si="105"/>
        <v>6</v>
      </c>
      <c r="DN16" s="7">
        <v>1</v>
      </c>
      <c r="DO16" s="8">
        <v>0</v>
      </c>
      <c r="DP16" s="8" t="str">
        <f t="shared" si="25"/>
        <v>Bélgica</v>
      </c>
      <c r="DQ16" s="9">
        <f t="shared" si="106"/>
        <v>8</v>
      </c>
      <c r="DR16" s="7">
        <v>1</v>
      </c>
      <c r="DS16" s="8">
        <v>1</v>
      </c>
      <c r="DT16" s="8" t="str">
        <f t="shared" si="26"/>
        <v>Empate</v>
      </c>
      <c r="DU16" s="9">
        <f t="shared" si="107"/>
        <v>0</v>
      </c>
      <c r="DV16" s="7">
        <v>3</v>
      </c>
      <c r="DW16" s="8">
        <v>0</v>
      </c>
      <c r="DX16" s="8" t="str">
        <f t="shared" si="27"/>
        <v>Bélgica</v>
      </c>
      <c r="DY16" s="9">
        <f t="shared" si="108"/>
        <v>13</v>
      </c>
      <c r="DZ16" s="7">
        <v>3</v>
      </c>
      <c r="EA16" s="8">
        <v>0</v>
      </c>
      <c r="EB16" s="8" t="str">
        <f t="shared" si="28"/>
        <v>Bélgica</v>
      </c>
      <c r="EC16" s="9">
        <f t="shared" si="109"/>
        <v>13</v>
      </c>
      <c r="ED16" s="7">
        <v>1</v>
      </c>
      <c r="EE16" s="8">
        <v>0</v>
      </c>
      <c r="EF16" s="8" t="str">
        <f t="shared" si="29"/>
        <v>Bélgica</v>
      </c>
      <c r="EG16" s="9">
        <f t="shared" si="110"/>
        <v>8</v>
      </c>
      <c r="EH16" s="7">
        <v>3</v>
      </c>
      <c r="EI16" s="8">
        <v>1</v>
      </c>
      <c r="EJ16" s="8" t="str">
        <f t="shared" si="30"/>
        <v>Bélgica</v>
      </c>
      <c r="EK16" s="9">
        <f t="shared" si="111"/>
        <v>8</v>
      </c>
      <c r="EL16" s="7">
        <v>2</v>
      </c>
      <c r="EM16" s="8">
        <v>1</v>
      </c>
      <c r="EN16" s="8" t="str">
        <f t="shared" si="31"/>
        <v>Bélgica</v>
      </c>
      <c r="EO16" s="9">
        <f t="shared" si="112"/>
        <v>6</v>
      </c>
      <c r="EP16" s="7">
        <v>1</v>
      </c>
      <c r="EQ16" s="8">
        <v>0</v>
      </c>
      <c r="ER16" s="8" t="str">
        <f t="shared" si="32"/>
        <v>Bélgica</v>
      </c>
      <c r="ES16" s="9">
        <f t="shared" si="113"/>
        <v>8</v>
      </c>
      <c r="ET16" s="7">
        <v>4</v>
      </c>
      <c r="EU16" s="8">
        <v>1</v>
      </c>
      <c r="EV16" s="8" t="str">
        <f t="shared" si="33"/>
        <v>Bélgica</v>
      </c>
      <c r="EW16" s="9">
        <f t="shared" si="114"/>
        <v>6</v>
      </c>
      <c r="EX16" s="7">
        <v>3</v>
      </c>
      <c r="EY16" s="8">
        <v>0</v>
      </c>
      <c r="EZ16" s="8" t="str">
        <f t="shared" si="34"/>
        <v>Bélgica</v>
      </c>
      <c r="FA16" s="9">
        <f t="shared" si="115"/>
        <v>13</v>
      </c>
      <c r="FB16" s="7">
        <v>3</v>
      </c>
      <c r="FC16" s="8">
        <v>1</v>
      </c>
      <c r="FD16" s="8" t="str">
        <f t="shared" si="35"/>
        <v>Bélgica</v>
      </c>
      <c r="FE16" s="9">
        <f t="shared" si="116"/>
        <v>8</v>
      </c>
      <c r="FF16" s="7">
        <v>1</v>
      </c>
      <c r="FG16" s="8">
        <v>0</v>
      </c>
      <c r="FH16" s="8" t="str">
        <f t="shared" si="36"/>
        <v>Bélgica</v>
      </c>
      <c r="FI16" s="9">
        <f t="shared" si="117"/>
        <v>8</v>
      </c>
      <c r="FJ16" s="7">
        <v>2</v>
      </c>
      <c r="FK16" s="8">
        <v>0</v>
      </c>
      <c r="FL16" s="8" t="str">
        <f t="shared" si="37"/>
        <v>Bélgica</v>
      </c>
      <c r="FM16" s="9">
        <f t="shared" si="118"/>
        <v>8</v>
      </c>
      <c r="FN16" s="7">
        <v>3</v>
      </c>
      <c r="FO16" s="8">
        <v>0</v>
      </c>
      <c r="FP16" s="8" t="str">
        <f t="shared" si="38"/>
        <v>Bélgica</v>
      </c>
      <c r="FQ16" s="9">
        <f t="shared" si="119"/>
        <v>13</v>
      </c>
      <c r="FR16" s="7">
        <v>3</v>
      </c>
      <c r="FS16" s="8">
        <v>0</v>
      </c>
      <c r="FT16" s="8" t="str">
        <f t="shared" si="39"/>
        <v>Bélgica</v>
      </c>
      <c r="FU16" s="9">
        <f t="shared" si="120"/>
        <v>13</v>
      </c>
      <c r="FV16" s="7">
        <v>4</v>
      </c>
      <c r="FW16" s="8">
        <v>0</v>
      </c>
      <c r="FX16" s="8" t="str">
        <f t="shared" si="40"/>
        <v>Bélgica</v>
      </c>
      <c r="FY16" s="9">
        <f t="shared" si="121"/>
        <v>8</v>
      </c>
    </row>
    <row r="17" spans="1:181" ht="15.75" customHeight="1" x14ac:dyDescent="0.2">
      <c r="A17" s="5">
        <v>14</v>
      </c>
      <c r="B17" s="15" t="s">
        <v>6</v>
      </c>
      <c r="C17" s="3">
        <v>2</v>
      </c>
      <c r="D17" s="4">
        <v>1</v>
      </c>
      <c r="E17" s="16" t="s">
        <v>134</v>
      </c>
      <c r="F17" s="5" t="str">
        <f t="shared" si="41"/>
        <v>Inglaterra</v>
      </c>
      <c r="H17" s="5" t="s">
        <v>35</v>
      </c>
      <c r="I17" s="23" t="str">
        <f>BR2</f>
        <v>EVANDRO</v>
      </c>
      <c r="J17" s="23">
        <f>'1ª Fase'!$BU$2</f>
        <v>244</v>
      </c>
      <c r="L17" s="144" t="s">
        <v>152</v>
      </c>
      <c r="M17" s="178">
        <v>280</v>
      </c>
      <c r="P17" s="221"/>
      <c r="R17" s="7">
        <v>2</v>
      </c>
      <c r="S17" s="8">
        <v>0</v>
      </c>
      <c r="T17" s="8" t="str">
        <f t="shared" si="0"/>
        <v>Inglaterra</v>
      </c>
      <c r="U17" s="9">
        <f t="shared" si="42"/>
        <v>8</v>
      </c>
      <c r="V17" s="8">
        <v>2</v>
      </c>
      <c r="W17" s="8">
        <v>0</v>
      </c>
      <c r="X17" s="8" t="str">
        <f t="shared" si="1"/>
        <v>Inglaterra</v>
      </c>
      <c r="Y17" s="9">
        <f t="shared" si="83"/>
        <v>8</v>
      </c>
      <c r="Z17" s="7">
        <v>3</v>
      </c>
      <c r="AA17" s="8">
        <v>0</v>
      </c>
      <c r="AB17" s="8" t="str">
        <f t="shared" si="2"/>
        <v>Inglaterra</v>
      </c>
      <c r="AC17" s="9">
        <f t="shared" si="84"/>
        <v>6</v>
      </c>
      <c r="AD17" s="7">
        <v>3</v>
      </c>
      <c r="AE17" s="8">
        <v>0</v>
      </c>
      <c r="AF17" s="8" t="str">
        <f t="shared" si="3"/>
        <v>Inglaterra</v>
      </c>
      <c r="AG17" s="9">
        <f t="shared" si="85"/>
        <v>6</v>
      </c>
      <c r="AH17" s="7">
        <v>2</v>
      </c>
      <c r="AI17" s="8">
        <v>0</v>
      </c>
      <c r="AJ17" s="8" t="str">
        <f t="shared" si="4"/>
        <v>Inglaterra</v>
      </c>
      <c r="AK17" s="9">
        <f t="shared" si="86"/>
        <v>8</v>
      </c>
      <c r="AL17" s="7">
        <v>4</v>
      </c>
      <c r="AM17" s="8">
        <v>1</v>
      </c>
      <c r="AN17" s="8" t="str">
        <f t="shared" si="5"/>
        <v>Inglaterra</v>
      </c>
      <c r="AO17" s="9">
        <f t="shared" si="87"/>
        <v>8</v>
      </c>
      <c r="AP17" s="7">
        <v>3</v>
      </c>
      <c r="AQ17" s="8">
        <v>0</v>
      </c>
      <c r="AR17" s="8" t="str">
        <f t="shared" si="6"/>
        <v>Inglaterra</v>
      </c>
      <c r="AS17" s="9">
        <f t="shared" si="88"/>
        <v>6</v>
      </c>
      <c r="AT17" s="7">
        <v>2</v>
      </c>
      <c r="AU17" s="8">
        <v>0</v>
      </c>
      <c r="AV17" s="8" t="str">
        <f t="shared" si="7"/>
        <v>Inglaterra</v>
      </c>
      <c r="AW17" s="9">
        <f t="shared" si="89"/>
        <v>8</v>
      </c>
      <c r="AX17" s="7">
        <v>2</v>
      </c>
      <c r="AY17" s="8">
        <v>1</v>
      </c>
      <c r="AZ17" s="8" t="str">
        <f t="shared" si="8"/>
        <v>Inglaterra</v>
      </c>
      <c r="BA17" s="9">
        <f t="shared" si="90"/>
        <v>13</v>
      </c>
      <c r="BB17" s="7">
        <v>3</v>
      </c>
      <c r="BC17" s="8">
        <v>2</v>
      </c>
      <c r="BD17" s="8" t="str">
        <f t="shared" si="9"/>
        <v>Inglaterra</v>
      </c>
      <c r="BE17" s="9">
        <f t="shared" si="51"/>
        <v>6</v>
      </c>
      <c r="BF17" s="7">
        <v>2</v>
      </c>
      <c r="BG17" s="8">
        <v>1</v>
      </c>
      <c r="BH17" s="8" t="str">
        <f t="shared" si="10"/>
        <v>Inglaterra</v>
      </c>
      <c r="BI17" s="9">
        <f t="shared" si="91"/>
        <v>13</v>
      </c>
      <c r="BJ17" s="7">
        <v>2</v>
      </c>
      <c r="BK17" s="8">
        <v>1</v>
      </c>
      <c r="BL17" s="8" t="str">
        <f t="shared" si="11"/>
        <v>Inglaterra</v>
      </c>
      <c r="BM17" s="9">
        <f t="shared" si="92"/>
        <v>13</v>
      </c>
      <c r="BN17" s="7">
        <v>3</v>
      </c>
      <c r="BO17" s="8">
        <v>1</v>
      </c>
      <c r="BP17" s="8" t="str">
        <f t="shared" si="12"/>
        <v>Inglaterra</v>
      </c>
      <c r="BQ17" s="9">
        <f t="shared" si="93"/>
        <v>8</v>
      </c>
      <c r="BR17" s="7">
        <v>1</v>
      </c>
      <c r="BS17" s="8">
        <v>0</v>
      </c>
      <c r="BT17" s="8" t="str">
        <f t="shared" si="13"/>
        <v>Inglaterra</v>
      </c>
      <c r="BU17" s="9">
        <f t="shared" si="94"/>
        <v>6</v>
      </c>
      <c r="BV17" s="7">
        <v>2</v>
      </c>
      <c r="BW17" s="8">
        <v>0</v>
      </c>
      <c r="BX17" s="8" t="str">
        <f t="shared" si="14"/>
        <v>Inglaterra</v>
      </c>
      <c r="BY17" s="9">
        <f t="shared" si="95"/>
        <v>8</v>
      </c>
      <c r="BZ17" s="7">
        <v>3</v>
      </c>
      <c r="CA17" s="8">
        <v>0</v>
      </c>
      <c r="CB17" s="8" t="str">
        <f t="shared" si="15"/>
        <v>Inglaterra</v>
      </c>
      <c r="CC17" s="9">
        <f t="shared" si="96"/>
        <v>6</v>
      </c>
      <c r="CD17" s="7">
        <v>3</v>
      </c>
      <c r="CE17" s="8">
        <v>0</v>
      </c>
      <c r="CF17" s="8" t="str">
        <f t="shared" si="16"/>
        <v>Inglaterra</v>
      </c>
      <c r="CG17" s="9">
        <f t="shared" si="97"/>
        <v>6</v>
      </c>
      <c r="CH17" s="7">
        <v>2</v>
      </c>
      <c r="CI17" s="8">
        <v>0</v>
      </c>
      <c r="CJ17" s="8" t="str">
        <f t="shared" si="17"/>
        <v>Inglaterra</v>
      </c>
      <c r="CK17" s="9">
        <f t="shared" si="98"/>
        <v>8</v>
      </c>
      <c r="CL17" s="7">
        <v>3</v>
      </c>
      <c r="CM17" s="8">
        <v>0</v>
      </c>
      <c r="CN17" s="8" t="str">
        <f t="shared" si="18"/>
        <v>Inglaterra</v>
      </c>
      <c r="CO17" s="9">
        <f t="shared" si="99"/>
        <v>6</v>
      </c>
      <c r="CP17" s="7">
        <v>3</v>
      </c>
      <c r="CQ17" s="8">
        <v>1</v>
      </c>
      <c r="CR17" s="8" t="str">
        <f t="shared" si="19"/>
        <v>Inglaterra</v>
      </c>
      <c r="CS17" s="9">
        <f t="shared" si="100"/>
        <v>8</v>
      </c>
      <c r="CT17" s="7">
        <v>3</v>
      </c>
      <c r="CU17" s="8">
        <v>0</v>
      </c>
      <c r="CV17" s="8" t="str">
        <f t="shared" si="20"/>
        <v>Inglaterra</v>
      </c>
      <c r="CW17" s="9">
        <f t="shared" si="101"/>
        <v>6</v>
      </c>
      <c r="CX17" s="7">
        <v>2</v>
      </c>
      <c r="CY17" s="8">
        <v>0</v>
      </c>
      <c r="CZ17" s="8" t="str">
        <f t="shared" si="21"/>
        <v>Inglaterra</v>
      </c>
      <c r="DA17" s="9">
        <f t="shared" si="102"/>
        <v>8</v>
      </c>
      <c r="DB17" s="7">
        <v>2</v>
      </c>
      <c r="DC17" s="8">
        <v>1</v>
      </c>
      <c r="DD17" s="8" t="str">
        <f t="shared" si="22"/>
        <v>Inglaterra</v>
      </c>
      <c r="DE17" s="9">
        <f t="shared" si="103"/>
        <v>13</v>
      </c>
      <c r="DF17" s="7">
        <v>1</v>
      </c>
      <c r="DG17" s="8">
        <v>0</v>
      </c>
      <c r="DH17" s="8" t="str">
        <f t="shared" si="23"/>
        <v>Inglaterra</v>
      </c>
      <c r="DI17" s="9">
        <f t="shared" si="104"/>
        <v>6</v>
      </c>
      <c r="DJ17" s="7">
        <v>2</v>
      </c>
      <c r="DK17" s="8">
        <v>0</v>
      </c>
      <c r="DL17" s="8" t="str">
        <f t="shared" si="24"/>
        <v>Inglaterra</v>
      </c>
      <c r="DM17" s="9">
        <f t="shared" si="105"/>
        <v>8</v>
      </c>
      <c r="DN17" s="7">
        <v>1</v>
      </c>
      <c r="DO17" s="8">
        <v>1</v>
      </c>
      <c r="DP17" s="8" t="str">
        <f t="shared" si="25"/>
        <v>Empate</v>
      </c>
      <c r="DQ17" s="9">
        <f t="shared" si="106"/>
        <v>2</v>
      </c>
      <c r="DR17" s="7">
        <v>2</v>
      </c>
      <c r="DS17" s="8">
        <v>0</v>
      </c>
      <c r="DT17" s="8" t="str">
        <f t="shared" si="26"/>
        <v>Inglaterra</v>
      </c>
      <c r="DU17" s="9">
        <f t="shared" si="107"/>
        <v>8</v>
      </c>
      <c r="DV17" s="7">
        <v>1</v>
      </c>
      <c r="DW17" s="8">
        <v>0</v>
      </c>
      <c r="DX17" s="8" t="str">
        <f t="shared" si="27"/>
        <v>Inglaterra</v>
      </c>
      <c r="DY17" s="9">
        <f t="shared" si="108"/>
        <v>6</v>
      </c>
      <c r="DZ17" s="7">
        <v>1</v>
      </c>
      <c r="EA17" s="8">
        <v>0</v>
      </c>
      <c r="EB17" s="8" t="str">
        <f t="shared" si="28"/>
        <v>Inglaterra</v>
      </c>
      <c r="EC17" s="9">
        <f t="shared" si="109"/>
        <v>6</v>
      </c>
      <c r="ED17" s="7">
        <v>2</v>
      </c>
      <c r="EE17" s="8">
        <v>1</v>
      </c>
      <c r="EF17" s="8" t="str">
        <f t="shared" si="29"/>
        <v>Inglaterra</v>
      </c>
      <c r="EG17" s="9">
        <f t="shared" si="110"/>
        <v>13</v>
      </c>
      <c r="EH17" s="7">
        <v>4</v>
      </c>
      <c r="EI17" s="8">
        <v>0</v>
      </c>
      <c r="EJ17" s="8" t="str">
        <f t="shared" si="30"/>
        <v>Inglaterra</v>
      </c>
      <c r="EK17" s="9">
        <f t="shared" si="111"/>
        <v>6</v>
      </c>
      <c r="EL17" s="7">
        <v>2</v>
      </c>
      <c r="EM17" s="8">
        <v>1</v>
      </c>
      <c r="EN17" s="8" t="str">
        <f t="shared" si="31"/>
        <v>Inglaterra</v>
      </c>
      <c r="EO17" s="9">
        <f t="shared" si="112"/>
        <v>13</v>
      </c>
      <c r="EP17" s="7">
        <v>3</v>
      </c>
      <c r="EQ17" s="8">
        <v>1</v>
      </c>
      <c r="ER17" s="8" t="str">
        <f t="shared" si="32"/>
        <v>Inglaterra</v>
      </c>
      <c r="ES17" s="9">
        <f t="shared" si="113"/>
        <v>8</v>
      </c>
      <c r="ET17" s="7">
        <v>2</v>
      </c>
      <c r="EU17" s="8">
        <v>0</v>
      </c>
      <c r="EV17" s="8" t="str">
        <f t="shared" si="33"/>
        <v>Inglaterra</v>
      </c>
      <c r="EW17" s="9">
        <f t="shared" si="114"/>
        <v>8</v>
      </c>
      <c r="EX17" s="7">
        <v>2</v>
      </c>
      <c r="EY17" s="8">
        <v>0</v>
      </c>
      <c r="EZ17" s="8" t="str">
        <f t="shared" si="34"/>
        <v>Inglaterra</v>
      </c>
      <c r="FA17" s="9">
        <f t="shared" si="115"/>
        <v>8</v>
      </c>
      <c r="FB17" s="7">
        <v>2</v>
      </c>
      <c r="FC17" s="8">
        <v>0</v>
      </c>
      <c r="FD17" s="8" t="str">
        <f t="shared" si="35"/>
        <v>Inglaterra</v>
      </c>
      <c r="FE17" s="9">
        <f t="shared" si="116"/>
        <v>8</v>
      </c>
      <c r="FF17" s="7">
        <v>3</v>
      </c>
      <c r="FG17" s="8">
        <v>0</v>
      </c>
      <c r="FH17" s="8" t="str">
        <f t="shared" si="36"/>
        <v>Inglaterra</v>
      </c>
      <c r="FI17" s="9">
        <f t="shared" si="117"/>
        <v>6</v>
      </c>
      <c r="FJ17" s="7">
        <v>3</v>
      </c>
      <c r="FK17" s="8">
        <v>0</v>
      </c>
      <c r="FL17" s="8" t="str">
        <f t="shared" si="37"/>
        <v>Inglaterra</v>
      </c>
      <c r="FM17" s="9">
        <f t="shared" si="118"/>
        <v>6</v>
      </c>
      <c r="FN17" s="7">
        <v>2</v>
      </c>
      <c r="FO17" s="8">
        <v>0</v>
      </c>
      <c r="FP17" s="8" t="str">
        <f t="shared" si="38"/>
        <v>Inglaterra</v>
      </c>
      <c r="FQ17" s="9">
        <f t="shared" si="119"/>
        <v>8</v>
      </c>
      <c r="FR17" s="7">
        <v>3</v>
      </c>
      <c r="FS17" s="8">
        <v>0</v>
      </c>
      <c r="FT17" s="8" t="str">
        <f t="shared" si="39"/>
        <v>Inglaterra</v>
      </c>
      <c r="FU17" s="9">
        <f t="shared" si="120"/>
        <v>6</v>
      </c>
      <c r="FV17" s="7">
        <v>2</v>
      </c>
      <c r="FW17" s="8">
        <v>0</v>
      </c>
      <c r="FX17" s="8" t="str">
        <f t="shared" si="40"/>
        <v>Inglaterra</v>
      </c>
      <c r="FY17" s="9">
        <f t="shared" si="121"/>
        <v>8</v>
      </c>
    </row>
    <row r="18" spans="1:181" ht="15.75" customHeight="1" x14ac:dyDescent="0.2">
      <c r="A18" s="5">
        <v>15</v>
      </c>
      <c r="B18" s="15" t="s">
        <v>79</v>
      </c>
      <c r="C18" s="3">
        <v>1</v>
      </c>
      <c r="D18" s="4">
        <v>2</v>
      </c>
      <c r="E18" s="16" t="s">
        <v>10</v>
      </c>
      <c r="F18" s="5" t="str">
        <f t="shared" si="41"/>
        <v>Japão</v>
      </c>
      <c r="H18" s="5" t="s">
        <v>36</v>
      </c>
      <c r="I18" s="23" t="str">
        <f>BV2</f>
        <v>RODRIGO</v>
      </c>
      <c r="J18" s="23">
        <f>'1ª Fase'!$BY$2</f>
        <v>238</v>
      </c>
      <c r="L18" s="144" t="s">
        <v>158</v>
      </c>
      <c r="M18" s="178">
        <v>277</v>
      </c>
      <c r="P18" s="221"/>
      <c r="R18" s="7">
        <v>1</v>
      </c>
      <c r="S18" s="8">
        <v>1</v>
      </c>
      <c r="T18" s="8" t="str">
        <f t="shared" si="0"/>
        <v>Empate</v>
      </c>
      <c r="U18" s="9">
        <f t="shared" si="42"/>
        <v>2</v>
      </c>
      <c r="V18" s="8">
        <v>3</v>
      </c>
      <c r="W18" s="8">
        <v>1</v>
      </c>
      <c r="X18" s="8" t="str">
        <f t="shared" si="1"/>
        <v>Colômbia</v>
      </c>
      <c r="Y18" s="9">
        <f t="shared" si="83"/>
        <v>0</v>
      </c>
      <c r="Z18" s="7">
        <v>2</v>
      </c>
      <c r="AA18" s="8">
        <v>1</v>
      </c>
      <c r="AB18" s="8" t="str">
        <f t="shared" si="2"/>
        <v>Colômbia</v>
      </c>
      <c r="AC18" s="9">
        <f t="shared" si="84"/>
        <v>0</v>
      </c>
      <c r="AD18" s="7">
        <v>0</v>
      </c>
      <c r="AE18" s="8">
        <v>3</v>
      </c>
      <c r="AF18" s="8" t="str">
        <f t="shared" si="3"/>
        <v>Japão</v>
      </c>
      <c r="AG18" s="9">
        <f t="shared" si="85"/>
        <v>6</v>
      </c>
      <c r="AH18" s="7">
        <v>3</v>
      </c>
      <c r="AI18" s="8">
        <v>2</v>
      </c>
      <c r="AJ18" s="8" t="str">
        <f t="shared" si="4"/>
        <v>Colômbia</v>
      </c>
      <c r="AK18" s="9">
        <f t="shared" si="86"/>
        <v>2</v>
      </c>
      <c r="AL18" s="7">
        <v>3</v>
      </c>
      <c r="AM18" s="8">
        <v>1</v>
      </c>
      <c r="AN18" s="8" t="str">
        <f t="shared" si="5"/>
        <v>Colômbia</v>
      </c>
      <c r="AO18" s="9">
        <f t="shared" si="87"/>
        <v>0</v>
      </c>
      <c r="AP18" s="7">
        <v>1</v>
      </c>
      <c r="AQ18" s="8">
        <v>0</v>
      </c>
      <c r="AR18" s="8" t="str">
        <f t="shared" si="6"/>
        <v>Colômbia</v>
      </c>
      <c r="AS18" s="9">
        <f t="shared" si="88"/>
        <v>2</v>
      </c>
      <c r="AT18" s="7">
        <v>2</v>
      </c>
      <c r="AU18" s="8">
        <v>0</v>
      </c>
      <c r="AV18" s="8" t="str">
        <f t="shared" si="7"/>
        <v>Colômbia</v>
      </c>
      <c r="AW18" s="9">
        <f t="shared" si="89"/>
        <v>0</v>
      </c>
      <c r="AX18" s="7">
        <v>1</v>
      </c>
      <c r="AY18" s="8">
        <v>0</v>
      </c>
      <c r="AZ18" s="8" t="str">
        <f t="shared" si="8"/>
        <v>Colômbia</v>
      </c>
      <c r="BA18" s="9">
        <f t="shared" si="90"/>
        <v>2</v>
      </c>
      <c r="BB18" s="7">
        <v>1</v>
      </c>
      <c r="BC18" s="8">
        <v>2</v>
      </c>
      <c r="BD18" s="8" t="str">
        <f t="shared" si="9"/>
        <v>Japão</v>
      </c>
      <c r="BE18" s="9">
        <f t="shared" si="51"/>
        <v>13</v>
      </c>
      <c r="BF18" s="7">
        <v>2</v>
      </c>
      <c r="BG18" s="8">
        <v>0</v>
      </c>
      <c r="BH18" s="8" t="str">
        <f t="shared" si="10"/>
        <v>Colômbia</v>
      </c>
      <c r="BI18" s="9">
        <f t="shared" si="91"/>
        <v>0</v>
      </c>
      <c r="BJ18" s="7">
        <v>2</v>
      </c>
      <c r="BK18" s="8">
        <v>1</v>
      </c>
      <c r="BL18" s="8" t="str">
        <f t="shared" si="11"/>
        <v>Colômbia</v>
      </c>
      <c r="BM18" s="9">
        <f t="shared" si="92"/>
        <v>0</v>
      </c>
      <c r="BN18" s="7">
        <v>2</v>
      </c>
      <c r="BO18" s="8">
        <v>1</v>
      </c>
      <c r="BP18" s="8" t="str">
        <f t="shared" si="12"/>
        <v>Colômbia</v>
      </c>
      <c r="BQ18" s="9">
        <f t="shared" si="93"/>
        <v>0</v>
      </c>
      <c r="BR18" s="7">
        <v>2</v>
      </c>
      <c r="BS18" s="8">
        <v>2</v>
      </c>
      <c r="BT18" s="8" t="str">
        <f t="shared" si="13"/>
        <v>Empate</v>
      </c>
      <c r="BU18" s="9">
        <f t="shared" si="94"/>
        <v>2</v>
      </c>
      <c r="BV18" s="7">
        <v>2</v>
      </c>
      <c r="BW18" s="8">
        <v>0</v>
      </c>
      <c r="BX18" s="8" t="str">
        <f t="shared" si="14"/>
        <v>Colômbia</v>
      </c>
      <c r="BY18" s="9">
        <f t="shared" si="95"/>
        <v>0</v>
      </c>
      <c r="BZ18" s="7">
        <v>2</v>
      </c>
      <c r="CA18" s="8">
        <v>2</v>
      </c>
      <c r="CB18" s="8" t="str">
        <f t="shared" si="15"/>
        <v>Empate</v>
      </c>
      <c r="CC18" s="9">
        <f t="shared" si="96"/>
        <v>2</v>
      </c>
      <c r="CD18" s="7">
        <v>1</v>
      </c>
      <c r="CE18" s="8">
        <v>3</v>
      </c>
      <c r="CF18" s="8" t="str">
        <f t="shared" si="16"/>
        <v>Japão</v>
      </c>
      <c r="CG18" s="9">
        <f t="shared" si="97"/>
        <v>8</v>
      </c>
      <c r="CH18" s="7">
        <v>3</v>
      </c>
      <c r="CI18" s="8">
        <v>2</v>
      </c>
      <c r="CJ18" s="8" t="str">
        <f t="shared" si="17"/>
        <v>Colômbia</v>
      </c>
      <c r="CK18" s="9">
        <f t="shared" si="98"/>
        <v>2</v>
      </c>
      <c r="CL18" s="7">
        <v>1</v>
      </c>
      <c r="CM18" s="8">
        <v>0</v>
      </c>
      <c r="CN18" s="8" t="str">
        <f t="shared" si="18"/>
        <v>Colômbia</v>
      </c>
      <c r="CO18" s="9">
        <f t="shared" si="99"/>
        <v>2</v>
      </c>
      <c r="CP18" s="7">
        <v>2</v>
      </c>
      <c r="CQ18" s="8">
        <v>0</v>
      </c>
      <c r="CR18" s="8" t="str">
        <f t="shared" si="19"/>
        <v>Colômbia</v>
      </c>
      <c r="CS18" s="9">
        <f t="shared" si="100"/>
        <v>0</v>
      </c>
      <c r="CT18" s="7">
        <v>1</v>
      </c>
      <c r="CU18" s="8">
        <v>2</v>
      </c>
      <c r="CV18" s="8" t="str">
        <f t="shared" si="20"/>
        <v>Japão</v>
      </c>
      <c r="CW18" s="9">
        <f t="shared" si="101"/>
        <v>13</v>
      </c>
      <c r="CX18" s="7">
        <v>3</v>
      </c>
      <c r="CY18" s="8">
        <v>1</v>
      </c>
      <c r="CZ18" s="8" t="str">
        <f t="shared" si="21"/>
        <v>Colômbia</v>
      </c>
      <c r="DA18" s="9">
        <f t="shared" si="102"/>
        <v>0</v>
      </c>
      <c r="DB18" s="7">
        <v>2</v>
      </c>
      <c r="DC18" s="8">
        <v>1</v>
      </c>
      <c r="DD18" s="8" t="str">
        <f t="shared" si="22"/>
        <v>Colômbia</v>
      </c>
      <c r="DE18" s="9">
        <f t="shared" si="103"/>
        <v>0</v>
      </c>
      <c r="DF18" s="7">
        <v>1</v>
      </c>
      <c r="DG18" s="8">
        <v>0</v>
      </c>
      <c r="DH18" s="8" t="str">
        <f t="shared" si="23"/>
        <v>Colômbia</v>
      </c>
      <c r="DI18" s="9">
        <f t="shared" si="104"/>
        <v>2</v>
      </c>
      <c r="DJ18" s="7">
        <v>1</v>
      </c>
      <c r="DK18" s="8">
        <v>1</v>
      </c>
      <c r="DL18" s="8" t="str">
        <f t="shared" si="24"/>
        <v>Empate</v>
      </c>
      <c r="DM18" s="9">
        <f t="shared" si="105"/>
        <v>2</v>
      </c>
      <c r="DN18" s="7">
        <v>1</v>
      </c>
      <c r="DO18" s="8">
        <v>1</v>
      </c>
      <c r="DP18" s="8" t="str">
        <f t="shared" si="25"/>
        <v>Empate</v>
      </c>
      <c r="DQ18" s="9">
        <f t="shared" si="106"/>
        <v>2</v>
      </c>
      <c r="DR18" s="7">
        <v>0</v>
      </c>
      <c r="DS18" s="8">
        <v>0</v>
      </c>
      <c r="DT18" s="8" t="str">
        <f t="shared" si="26"/>
        <v>Empate</v>
      </c>
      <c r="DU18" s="9">
        <f t="shared" si="107"/>
        <v>0</v>
      </c>
      <c r="DV18" s="7">
        <v>2</v>
      </c>
      <c r="DW18" s="8">
        <v>0</v>
      </c>
      <c r="DX18" s="8" t="str">
        <f t="shared" si="27"/>
        <v>Colômbia</v>
      </c>
      <c r="DY18" s="9">
        <f t="shared" si="108"/>
        <v>0</v>
      </c>
      <c r="DZ18" s="7">
        <v>2</v>
      </c>
      <c r="EA18" s="8">
        <v>2</v>
      </c>
      <c r="EB18" s="8" t="str">
        <f t="shared" si="28"/>
        <v>Empate</v>
      </c>
      <c r="EC18" s="9">
        <f t="shared" si="109"/>
        <v>2</v>
      </c>
      <c r="ED18" s="7">
        <v>2</v>
      </c>
      <c r="EE18" s="8">
        <v>0</v>
      </c>
      <c r="EF18" s="8" t="str">
        <f t="shared" si="29"/>
        <v>Colômbia</v>
      </c>
      <c r="EG18" s="9">
        <f t="shared" si="110"/>
        <v>0</v>
      </c>
      <c r="EH18" s="7">
        <v>3</v>
      </c>
      <c r="EI18" s="8">
        <v>1</v>
      </c>
      <c r="EJ18" s="8" t="str">
        <f t="shared" si="30"/>
        <v>Colômbia</v>
      </c>
      <c r="EK18" s="9">
        <f t="shared" si="111"/>
        <v>0</v>
      </c>
      <c r="EL18" s="7">
        <v>1</v>
      </c>
      <c r="EM18" s="8">
        <v>2</v>
      </c>
      <c r="EN18" s="8" t="str">
        <f t="shared" si="31"/>
        <v>Japão</v>
      </c>
      <c r="EO18" s="9">
        <f t="shared" si="112"/>
        <v>13</v>
      </c>
      <c r="EP18" s="7">
        <v>2</v>
      </c>
      <c r="EQ18" s="8">
        <v>1</v>
      </c>
      <c r="ER18" s="8" t="str">
        <f t="shared" si="32"/>
        <v>Colômbia</v>
      </c>
      <c r="ES18" s="9">
        <f t="shared" si="113"/>
        <v>0</v>
      </c>
      <c r="ET18" s="7">
        <v>2</v>
      </c>
      <c r="EU18" s="8">
        <v>0</v>
      </c>
      <c r="EV18" s="8" t="str">
        <f t="shared" si="33"/>
        <v>Colômbia</v>
      </c>
      <c r="EW18" s="9">
        <f t="shared" si="114"/>
        <v>0</v>
      </c>
      <c r="EX18" s="7">
        <v>2</v>
      </c>
      <c r="EY18" s="8">
        <v>2</v>
      </c>
      <c r="EZ18" s="8" t="str">
        <f t="shared" si="34"/>
        <v>Empate</v>
      </c>
      <c r="FA18" s="9">
        <f t="shared" si="115"/>
        <v>2</v>
      </c>
      <c r="FB18" s="7">
        <v>1</v>
      </c>
      <c r="FC18" s="8">
        <v>1</v>
      </c>
      <c r="FD18" s="8" t="str">
        <f t="shared" si="35"/>
        <v>Empate</v>
      </c>
      <c r="FE18" s="9">
        <f t="shared" si="116"/>
        <v>2</v>
      </c>
      <c r="FF18" s="7">
        <v>2</v>
      </c>
      <c r="FG18" s="8">
        <v>1</v>
      </c>
      <c r="FH18" s="8" t="str">
        <f t="shared" si="36"/>
        <v>Colômbia</v>
      </c>
      <c r="FI18" s="9">
        <f t="shared" si="117"/>
        <v>0</v>
      </c>
      <c r="FJ18" s="7">
        <v>1</v>
      </c>
      <c r="FK18" s="8">
        <v>0</v>
      </c>
      <c r="FL18" s="8" t="str">
        <f t="shared" si="37"/>
        <v>Colômbia</v>
      </c>
      <c r="FM18" s="9">
        <f t="shared" si="118"/>
        <v>2</v>
      </c>
      <c r="FN18" s="7">
        <v>1</v>
      </c>
      <c r="FO18" s="8">
        <v>1</v>
      </c>
      <c r="FP18" s="8" t="str">
        <f t="shared" si="38"/>
        <v>Empate</v>
      </c>
      <c r="FQ18" s="9">
        <f t="shared" si="119"/>
        <v>2</v>
      </c>
      <c r="FR18" s="7">
        <v>1</v>
      </c>
      <c r="FS18" s="8">
        <v>0</v>
      </c>
      <c r="FT18" s="8" t="str">
        <f t="shared" si="39"/>
        <v>Colômbia</v>
      </c>
      <c r="FU18" s="9">
        <f t="shared" si="120"/>
        <v>2</v>
      </c>
      <c r="FV18" s="7">
        <v>2</v>
      </c>
      <c r="FW18" s="8">
        <v>1</v>
      </c>
      <c r="FX18" s="8" t="str">
        <f t="shared" si="40"/>
        <v>Colômbia</v>
      </c>
      <c r="FY18" s="9">
        <f t="shared" si="121"/>
        <v>0</v>
      </c>
    </row>
    <row r="19" spans="1:181" ht="15.75" customHeight="1" x14ac:dyDescent="0.2">
      <c r="A19" s="5">
        <v>16</v>
      </c>
      <c r="B19" s="15" t="s">
        <v>127</v>
      </c>
      <c r="C19" s="3">
        <v>1</v>
      </c>
      <c r="D19" s="4">
        <v>2</v>
      </c>
      <c r="E19" s="16" t="s">
        <v>135</v>
      </c>
      <c r="F19" s="5" t="str">
        <f t="shared" si="41"/>
        <v>Senegal</v>
      </c>
      <c r="H19" s="5" t="s">
        <v>37</v>
      </c>
      <c r="I19" s="23" t="str">
        <f>BZ2</f>
        <v xml:space="preserve">ULISSES 1 </v>
      </c>
      <c r="J19" s="23">
        <f>'1ª Fase'!$CC$2</f>
        <v>232</v>
      </c>
      <c r="L19" s="144" t="s">
        <v>141</v>
      </c>
      <c r="M19" s="178">
        <v>275</v>
      </c>
      <c r="P19" s="221"/>
      <c r="R19" s="7">
        <v>0</v>
      </c>
      <c r="S19" s="93">
        <v>0</v>
      </c>
      <c r="T19" s="164" t="str">
        <f t="shared" si="0"/>
        <v>Empate</v>
      </c>
      <c r="U19" s="9">
        <f t="shared" si="42"/>
        <v>0</v>
      </c>
      <c r="V19" s="93">
        <v>0</v>
      </c>
      <c r="W19" s="93">
        <v>2</v>
      </c>
      <c r="X19" s="164" t="str">
        <f t="shared" si="1"/>
        <v>Senegal</v>
      </c>
      <c r="Y19" s="9">
        <f t="shared" si="83"/>
        <v>8</v>
      </c>
      <c r="Z19" s="7">
        <v>2</v>
      </c>
      <c r="AA19" s="93">
        <v>1</v>
      </c>
      <c r="AB19" s="164" t="str">
        <f t="shared" si="2"/>
        <v>Polônia</v>
      </c>
      <c r="AC19" s="9">
        <f t="shared" si="84"/>
        <v>0</v>
      </c>
      <c r="AD19" s="7">
        <v>2</v>
      </c>
      <c r="AE19" s="93">
        <v>1</v>
      </c>
      <c r="AF19" s="164" t="str">
        <f t="shared" si="3"/>
        <v>Polônia</v>
      </c>
      <c r="AG19" s="9">
        <f t="shared" si="85"/>
        <v>0</v>
      </c>
      <c r="AH19" s="7">
        <v>1</v>
      </c>
      <c r="AI19" s="93">
        <v>1</v>
      </c>
      <c r="AJ19" s="164" t="str">
        <f t="shared" si="4"/>
        <v>Empate</v>
      </c>
      <c r="AK19" s="9">
        <f t="shared" si="86"/>
        <v>2</v>
      </c>
      <c r="AL19" s="7">
        <v>2</v>
      </c>
      <c r="AM19" s="93">
        <v>0</v>
      </c>
      <c r="AN19" s="164" t="str">
        <f t="shared" si="5"/>
        <v>Polônia</v>
      </c>
      <c r="AO19" s="9">
        <f t="shared" si="87"/>
        <v>0</v>
      </c>
      <c r="AP19" s="7">
        <v>2</v>
      </c>
      <c r="AQ19" s="93">
        <v>1</v>
      </c>
      <c r="AR19" s="164" t="str">
        <f t="shared" si="6"/>
        <v>Polônia</v>
      </c>
      <c r="AS19" s="9">
        <f t="shared" si="88"/>
        <v>0</v>
      </c>
      <c r="AT19" s="7">
        <v>2</v>
      </c>
      <c r="AU19" s="93">
        <v>0</v>
      </c>
      <c r="AV19" s="164" t="str">
        <f t="shared" si="7"/>
        <v>Polônia</v>
      </c>
      <c r="AW19" s="9">
        <f t="shared" si="89"/>
        <v>0</v>
      </c>
      <c r="AX19" s="7">
        <v>2</v>
      </c>
      <c r="AY19" s="93">
        <v>1</v>
      </c>
      <c r="AZ19" s="164" t="str">
        <f t="shared" si="8"/>
        <v>Polônia</v>
      </c>
      <c r="BA19" s="9">
        <f t="shared" si="90"/>
        <v>0</v>
      </c>
      <c r="BB19" s="7">
        <v>1</v>
      </c>
      <c r="BC19" s="171">
        <v>0</v>
      </c>
      <c r="BD19" s="164" t="str">
        <f t="shared" si="9"/>
        <v>Polônia</v>
      </c>
      <c r="BE19" s="9">
        <f t="shared" si="51"/>
        <v>2</v>
      </c>
      <c r="BF19" s="7">
        <v>1</v>
      </c>
      <c r="BG19" s="171">
        <v>0</v>
      </c>
      <c r="BH19" s="164" t="str">
        <f t="shared" si="10"/>
        <v>Polônia</v>
      </c>
      <c r="BI19" s="9">
        <f t="shared" si="91"/>
        <v>2</v>
      </c>
      <c r="BJ19" s="7">
        <v>1</v>
      </c>
      <c r="BK19" s="93">
        <v>1</v>
      </c>
      <c r="BL19" s="164" t="str">
        <f t="shared" si="11"/>
        <v>Empate</v>
      </c>
      <c r="BM19" s="9">
        <f t="shared" si="92"/>
        <v>2</v>
      </c>
      <c r="BN19" s="7">
        <v>0</v>
      </c>
      <c r="BO19" s="171">
        <v>2</v>
      </c>
      <c r="BP19" s="164" t="str">
        <f t="shared" si="12"/>
        <v>Senegal</v>
      </c>
      <c r="BQ19" s="9">
        <f t="shared" si="93"/>
        <v>8</v>
      </c>
      <c r="BR19" s="7">
        <v>1</v>
      </c>
      <c r="BS19" s="171">
        <v>0</v>
      </c>
      <c r="BT19" s="164" t="str">
        <f t="shared" si="13"/>
        <v>Polônia</v>
      </c>
      <c r="BU19" s="9">
        <f t="shared" si="94"/>
        <v>2</v>
      </c>
      <c r="BV19" s="7">
        <v>2</v>
      </c>
      <c r="BW19" s="171">
        <v>1</v>
      </c>
      <c r="BX19" s="164" t="str">
        <f t="shared" si="14"/>
        <v>Polônia</v>
      </c>
      <c r="BY19" s="9">
        <f t="shared" si="95"/>
        <v>0</v>
      </c>
      <c r="BZ19" s="7">
        <v>0</v>
      </c>
      <c r="CA19" s="171">
        <v>0</v>
      </c>
      <c r="CB19" s="164" t="str">
        <f t="shared" si="15"/>
        <v>Empate</v>
      </c>
      <c r="CC19" s="9">
        <f t="shared" si="96"/>
        <v>0</v>
      </c>
      <c r="CD19" s="7">
        <v>0</v>
      </c>
      <c r="CE19" s="171">
        <v>0</v>
      </c>
      <c r="CF19" s="164" t="str">
        <f t="shared" si="16"/>
        <v>Empate</v>
      </c>
      <c r="CG19" s="9">
        <f t="shared" si="97"/>
        <v>0</v>
      </c>
      <c r="CH19" s="7">
        <v>2</v>
      </c>
      <c r="CI19" s="171">
        <v>0</v>
      </c>
      <c r="CJ19" s="164" t="str">
        <f t="shared" si="17"/>
        <v>Polônia</v>
      </c>
      <c r="CK19" s="9">
        <f t="shared" si="98"/>
        <v>0</v>
      </c>
      <c r="CL19" s="7">
        <v>0</v>
      </c>
      <c r="CM19" s="93">
        <v>1</v>
      </c>
      <c r="CN19" s="164" t="str">
        <f t="shared" si="18"/>
        <v>Senegal</v>
      </c>
      <c r="CO19" s="9">
        <f t="shared" si="99"/>
        <v>6</v>
      </c>
      <c r="CP19" s="7">
        <v>1</v>
      </c>
      <c r="CQ19" s="171">
        <v>0</v>
      </c>
      <c r="CR19" s="164" t="str">
        <f t="shared" si="19"/>
        <v>Polônia</v>
      </c>
      <c r="CS19" s="9">
        <f t="shared" si="100"/>
        <v>2</v>
      </c>
      <c r="CT19" s="7">
        <v>3</v>
      </c>
      <c r="CU19" s="93">
        <v>0</v>
      </c>
      <c r="CV19" s="164" t="str">
        <f t="shared" si="20"/>
        <v>Polônia</v>
      </c>
      <c r="CW19" s="9">
        <f t="shared" si="101"/>
        <v>0</v>
      </c>
      <c r="CX19" s="7">
        <v>0</v>
      </c>
      <c r="CY19" s="93">
        <v>0</v>
      </c>
      <c r="CZ19" s="164" t="str">
        <f t="shared" si="21"/>
        <v>Empate</v>
      </c>
      <c r="DA19" s="9">
        <f t="shared" si="102"/>
        <v>0</v>
      </c>
      <c r="DB19" s="7">
        <v>2</v>
      </c>
      <c r="DC19" s="93">
        <v>1</v>
      </c>
      <c r="DD19" s="164" t="str">
        <f t="shared" si="22"/>
        <v>Polônia</v>
      </c>
      <c r="DE19" s="9">
        <f t="shared" si="103"/>
        <v>0</v>
      </c>
      <c r="DF19" s="7">
        <v>1</v>
      </c>
      <c r="DG19" s="93">
        <v>1</v>
      </c>
      <c r="DH19" s="164" t="str">
        <f t="shared" si="23"/>
        <v>Empate</v>
      </c>
      <c r="DI19" s="9">
        <f t="shared" si="104"/>
        <v>2</v>
      </c>
      <c r="DJ19" s="7">
        <v>2</v>
      </c>
      <c r="DK19" s="93">
        <v>2</v>
      </c>
      <c r="DL19" s="164" t="str">
        <f t="shared" si="24"/>
        <v>Empate</v>
      </c>
      <c r="DM19" s="9">
        <f t="shared" si="105"/>
        <v>2</v>
      </c>
      <c r="DN19" s="7">
        <v>1</v>
      </c>
      <c r="DO19" s="93">
        <v>0</v>
      </c>
      <c r="DP19" s="164" t="str">
        <f t="shared" si="25"/>
        <v>Polônia</v>
      </c>
      <c r="DQ19" s="9">
        <f t="shared" si="106"/>
        <v>2</v>
      </c>
      <c r="DR19" s="7">
        <v>1</v>
      </c>
      <c r="DS19" s="93">
        <v>0</v>
      </c>
      <c r="DT19" s="164" t="str">
        <f t="shared" si="26"/>
        <v>Polônia</v>
      </c>
      <c r="DU19" s="9">
        <f t="shared" si="107"/>
        <v>2</v>
      </c>
      <c r="DV19" s="7">
        <v>1</v>
      </c>
      <c r="DW19" s="93">
        <v>0</v>
      </c>
      <c r="DX19" s="164" t="str">
        <f t="shared" si="27"/>
        <v>Polônia</v>
      </c>
      <c r="DY19" s="9">
        <f t="shared" si="108"/>
        <v>2</v>
      </c>
      <c r="DZ19" s="7">
        <v>0</v>
      </c>
      <c r="EA19" s="93">
        <v>1</v>
      </c>
      <c r="EB19" s="164" t="str">
        <f t="shared" si="28"/>
        <v>Senegal</v>
      </c>
      <c r="EC19" s="9">
        <f t="shared" si="109"/>
        <v>6</v>
      </c>
      <c r="ED19" s="7">
        <v>1</v>
      </c>
      <c r="EE19" s="93">
        <v>0</v>
      </c>
      <c r="EF19" s="164" t="str">
        <f t="shared" si="29"/>
        <v>Polônia</v>
      </c>
      <c r="EG19" s="9">
        <f t="shared" si="110"/>
        <v>2</v>
      </c>
      <c r="EH19" s="7">
        <v>2</v>
      </c>
      <c r="EI19" s="93">
        <v>0</v>
      </c>
      <c r="EJ19" s="164" t="str">
        <f t="shared" si="30"/>
        <v>Polônia</v>
      </c>
      <c r="EK19" s="9">
        <f t="shared" si="111"/>
        <v>0</v>
      </c>
      <c r="EL19" s="7">
        <v>1</v>
      </c>
      <c r="EM19" s="93">
        <v>1</v>
      </c>
      <c r="EN19" s="164" t="str">
        <f t="shared" si="31"/>
        <v>Empate</v>
      </c>
      <c r="EO19" s="9">
        <f t="shared" si="112"/>
        <v>2</v>
      </c>
      <c r="EP19" s="7">
        <v>1</v>
      </c>
      <c r="EQ19" s="93">
        <v>1</v>
      </c>
      <c r="ER19" s="164" t="str">
        <f t="shared" si="32"/>
        <v>Empate</v>
      </c>
      <c r="ES19" s="9">
        <f t="shared" si="113"/>
        <v>2</v>
      </c>
      <c r="ET19" s="7">
        <v>1</v>
      </c>
      <c r="EU19" s="93">
        <v>0</v>
      </c>
      <c r="EV19" s="164" t="str">
        <f t="shared" si="33"/>
        <v>Polônia</v>
      </c>
      <c r="EW19" s="9">
        <f t="shared" si="114"/>
        <v>2</v>
      </c>
      <c r="EX19" s="7">
        <v>1</v>
      </c>
      <c r="EY19" s="93">
        <v>1</v>
      </c>
      <c r="EZ19" s="164" t="str">
        <f t="shared" si="34"/>
        <v>Empate</v>
      </c>
      <c r="FA19" s="9">
        <f t="shared" si="115"/>
        <v>2</v>
      </c>
      <c r="FB19" s="7">
        <v>1</v>
      </c>
      <c r="FC19" s="93">
        <v>0</v>
      </c>
      <c r="FD19" s="164" t="str">
        <f t="shared" si="35"/>
        <v>Polônia</v>
      </c>
      <c r="FE19" s="9">
        <f t="shared" si="116"/>
        <v>2</v>
      </c>
      <c r="FF19" s="7">
        <v>0</v>
      </c>
      <c r="FG19" s="93">
        <v>1</v>
      </c>
      <c r="FH19" s="164" t="str">
        <f t="shared" si="36"/>
        <v>Senegal</v>
      </c>
      <c r="FI19" s="9">
        <f t="shared" si="117"/>
        <v>6</v>
      </c>
      <c r="FJ19" s="7">
        <v>2</v>
      </c>
      <c r="FK19" s="93">
        <v>0</v>
      </c>
      <c r="FL19" s="164" t="str">
        <f t="shared" si="37"/>
        <v>Polônia</v>
      </c>
      <c r="FM19" s="9">
        <f t="shared" si="118"/>
        <v>0</v>
      </c>
      <c r="FN19" s="7">
        <v>2</v>
      </c>
      <c r="FO19" s="93">
        <v>0</v>
      </c>
      <c r="FP19" s="164" t="str">
        <f t="shared" si="38"/>
        <v>Polônia</v>
      </c>
      <c r="FQ19" s="9">
        <f t="shared" si="119"/>
        <v>0</v>
      </c>
      <c r="FR19" s="7">
        <v>1</v>
      </c>
      <c r="FS19" s="93">
        <v>0</v>
      </c>
      <c r="FT19" s="164" t="str">
        <f t="shared" si="39"/>
        <v>Polônia</v>
      </c>
      <c r="FU19" s="9">
        <f t="shared" si="120"/>
        <v>2</v>
      </c>
      <c r="FV19" s="7">
        <v>1</v>
      </c>
      <c r="FW19" s="93">
        <v>0</v>
      </c>
      <c r="FX19" s="164" t="str">
        <f t="shared" si="40"/>
        <v>Polônia</v>
      </c>
      <c r="FY19" s="9">
        <f t="shared" si="121"/>
        <v>2</v>
      </c>
    </row>
    <row r="20" spans="1:181" ht="15.75" customHeight="1" x14ac:dyDescent="0.2">
      <c r="A20" s="5">
        <v>17</v>
      </c>
      <c r="B20" s="15" t="s">
        <v>124</v>
      </c>
      <c r="C20" s="3">
        <v>1</v>
      </c>
      <c r="D20" s="4">
        <v>3</v>
      </c>
      <c r="E20" s="16" t="s">
        <v>82</v>
      </c>
      <c r="F20" s="5" t="str">
        <f t="shared" si="41"/>
        <v>Rússia</v>
      </c>
      <c r="H20" s="5" t="s">
        <v>38</v>
      </c>
      <c r="I20" s="23" t="str">
        <f>CD2</f>
        <v>ULISSES 2</v>
      </c>
      <c r="J20" s="23">
        <f>'1ª Fase'!$CG$2</f>
        <v>282</v>
      </c>
      <c r="L20" s="144" t="s">
        <v>170</v>
      </c>
      <c r="M20" s="178">
        <v>274</v>
      </c>
      <c r="P20" s="221"/>
      <c r="R20" s="7">
        <v>0</v>
      </c>
      <c r="S20" s="8">
        <v>1</v>
      </c>
      <c r="T20" s="8" t="str">
        <f t="shared" si="0"/>
        <v>Rússia</v>
      </c>
      <c r="U20" s="9">
        <f t="shared" si="42"/>
        <v>6</v>
      </c>
      <c r="V20" s="8">
        <v>4</v>
      </c>
      <c r="W20" s="8">
        <v>1</v>
      </c>
      <c r="X20" s="8" t="str">
        <f t="shared" si="1"/>
        <v>Egito</v>
      </c>
      <c r="Y20" s="9">
        <f t="shared" si="83"/>
        <v>0</v>
      </c>
      <c r="Z20" s="7">
        <v>2</v>
      </c>
      <c r="AA20" s="8">
        <v>2</v>
      </c>
      <c r="AB20" s="8" t="str">
        <f t="shared" si="2"/>
        <v>Empate</v>
      </c>
      <c r="AC20" s="9">
        <f t="shared" si="84"/>
        <v>0</v>
      </c>
      <c r="AD20" s="7">
        <v>1</v>
      </c>
      <c r="AE20" s="8">
        <v>2</v>
      </c>
      <c r="AF20" s="8" t="str">
        <f t="shared" si="3"/>
        <v>Rússia</v>
      </c>
      <c r="AG20" s="9">
        <f t="shared" si="85"/>
        <v>8</v>
      </c>
      <c r="AH20" s="7">
        <v>2</v>
      </c>
      <c r="AI20" s="8">
        <v>0</v>
      </c>
      <c r="AJ20" s="8" t="str">
        <f t="shared" si="4"/>
        <v>Egito</v>
      </c>
      <c r="AK20" s="9">
        <f t="shared" si="86"/>
        <v>0</v>
      </c>
      <c r="AL20" s="7">
        <v>1</v>
      </c>
      <c r="AM20" s="8">
        <v>1</v>
      </c>
      <c r="AN20" s="8" t="str">
        <f t="shared" si="5"/>
        <v>Empate</v>
      </c>
      <c r="AO20" s="9">
        <f t="shared" si="87"/>
        <v>2</v>
      </c>
      <c r="AP20" s="7">
        <v>0</v>
      </c>
      <c r="AQ20" s="8">
        <v>2</v>
      </c>
      <c r="AR20" s="8" t="str">
        <f t="shared" si="6"/>
        <v>Rússia</v>
      </c>
      <c r="AS20" s="9">
        <f t="shared" si="88"/>
        <v>6</v>
      </c>
      <c r="AT20" s="7">
        <v>1</v>
      </c>
      <c r="AU20" s="8">
        <v>0</v>
      </c>
      <c r="AV20" s="8" t="str">
        <f t="shared" si="7"/>
        <v>Egito</v>
      </c>
      <c r="AW20" s="9">
        <f t="shared" si="89"/>
        <v>2</v>
      </c>
      <c r="AX20" s="7">
        <v>1</v>
      </c>
      <c r="AY20" s="8">
        <v>0</v>
      </c>
      <c r="AZ20" s="8" t="str">
        <f t="shared" si="8"/>
        <v>Egito</v>
      </c>
      <c r="BA20" s="9">
        <f t="shared" si="90"/>
        <v>2</v>
      </c>
      <c r="BB20" s="7">
        <v>2</v>
      </c>
      <c r="BC20" s="8">
        <v>3</v>
      </c>
      <c r="BD20" s="8" t="str">
        <f t="shared" si="9"/>
        <v>Rússia</v>
      </c>
      <c r="BE20" s="9">
        <f t="shared" si="51"/>
        <v>8</v>
      </c>
      <c r="BF20" s="7">
        <v>1</v>
      </c>
      <c r="BG20" s="8">
        <v>2</v>
      </c>
      <c r="BH20" s="8" t="str">
        <f t="shared" si="10"/>
        <v>Rússia</v>
      </c>
      <c r="BI20" s="9">
        <f t="shared" si="91"/>
        <v>8</v>
      </c>
      <c r="BJ20" s="7">
        <v>2</v>
      </c>
      <c r="BK20" s="8">
        <v>1</v>
      </c>
      <c r="BL20" s="8" t="str">
        <f t="shared" si="11"/>
        <v>Egito</v>
      </c>
      <c r="BM20" s="9">
        <f t="shared" si="92"/>
        <v>0</v>
      </c>
      <c r="BN20" s="7">
        <v>2</v>
      </c>
      <c r="BO20" s="8">
        <v>0</v>
      </c>
      <c r="BP20" s="8" t="str">
        <f t="shared" si="12"/>
        <v>Egito</v>
      </c>
      <c r="BQ20" s="9">
        <f t="shared" si="93"/>
        <v>0</v>
      </c>
      <c r="BR20" s="7">
        <v>0</v>
      </c>
      <c r="BS20" s="8">
        <v>1</v>
      </c>
      <c r="BT20" s="8" t="str">
        <f t="shared" si="13"/>
        <v>Rússia</v>
      </c>
      <c r="BU20" s="9">
        <f t="shared" si="94"/>
        <v>6</v>
      </c>
      <c r="BV20" s="7">
        <v>1</v>
      </c>
      <c r="BW20" s="8">
        <v>1</v>
      </c>
      <c r="BX20" s="8" t="str">
        <f t="shared" si="14"/>
        <v>Empate</v>
      </c>
      <c r="BY20" s="9">
        <f t="shared" si="95"/>
        <v>2</v>
      </c>
      <c r="BZ20" s="7">
        <v>1</v>
      </c>
      <c r="CA20" s="8">
        <v>2</v>
      </c>
      <c r="CB20" s="8" t="str">
        <f t="shared" si="15"/>
        <v>Rússia</v>
      </c>
      <c r="CC20" s="9">
        <f t="shared" si="96"/>
        <v>8</v>
      </c>
      <c r="CD20" s="7">
        <v>0</v>
      </c>
      <c r="CE20" s="8">
        <v>1</v>
      </c>
      <c r="CF20" s="8" t="str">
        <f t="shared" si="16"/>
        <v>Rússia</v>
      </c>
      <c r="CG20" s="9">
        <f t="shared" si="97"/>
        <v>6</v>
      </c>
      <c r="CH20" s="7">
        <v>1</v>
      </c>
      <c r="CI20" s="8">
        <v>1</v>
      </c>
      <c r="CJ20" s="8" t="str">
        <f t="shared" si="17"/>
        <v>Empate</v>
      </c>
      <c r="CK20" s="9">
        <f t="shared" si="98"/>
        <v>2</v>
      </c>
      <c r="CL20" s="7">
        <v>1</v>
      </c>
      <c r="CM20" s="8">
        <v>1</v>
      </c>
      <c r="CN20" s="8" t="str">
        <f t="shared" si="18"/>
        <v>Empate</v>
      </c>
      <c r="CO20" s="9">
        <f t="shared" si="99"/>
        <v>2</v>
      </c>
      <c r="CP20" s="7">
        <v>1</v>
      </c>
      <c r="CQ20" s="8">
        <v>0</v>
      </c>
      <c r="CR20" s="8" t="str">
        <f t="shared" si="19"/>
        <v>Egito</v>
      </c>
      <c r="CS20" s="9">
        <f t="shared" si="100"/>
        <v>2</v>
      </c>
      <c r="CT20" s="7">
        <v>0</v>
      </c>
      <c r="CU20" s="8">
        <v>3</v>
      </c>
      <c r="CV20" s="8" t="str">
        <f t="shared" si="20"/>
        <v>Rússia</v>
      </c>
      <c r="CW20" s="9">
        <f t="shared" si="101"/>
        <v>8</v>
      </c>
      <c r="CX20" s="7">
        <v>0</v>
      </c>
      <c r="CY20" s="8">
        <v>1</v>
      </c>
      <c r="CZ20" s="8" t="str">
        <f t="shared" si="21"/>
        <v>Rússia</v>
      </c>
      <c r="DA20" s="9">
        <f t="shared" si="102"/>
        <v>6</v>
      </c>
      <c r="DB20" s="7">
        <v>1</v>
      </c>
      <c r="DC20" s="8">
        <v>2</v>
      </c>
      <c r="DD20" s="8" t="str">
        <f t="shared" si="22"/>
        <v>Rússia</v>
      </c>
      <c r="DE20" s="9">
        <f t="shared" si="103"/>
        <v>8</v>
      </c>
      <c r="DF20" s="7">
        <v>1</v>
      </c>
      <c r="DG20" s="8">
        <v>1</v>
      </c>
      <c r="DH20" s="8" t="str">
        <f t="shared" si="23"/>
        <v>Empate</v>
      </c>
      <c r="DI20" s="9">
        <f t="shared" si="104"/>
        <v>2</v>
      </c>
      <c r="DJ20" s="7">
        <v>1</v>
      </c>
      <c r="DK20" s="8">
        <v>1</v>
      </c>
      <c r="DL20" s="8" t="str">
        <f t="shared" si="24"/>
        <v>Empate</v>
      </c>
      <c r="DM20" s="9">
        <f t="shared" si="105"/>
        <v>2</v>
      </c>
      <c r="DN20" s="7">
        <v>0</v>
      </c>
      <c r="DO20" s="8">
        <v>2</v>
      </c>
      <c r="DP20" s="8" t="str">
        <f t="shared" si="25"/>
        <v>Rússia</v>
      </c>
      <c r="DQ20" s="9">
        <f t="shared" si="106"/>
        <v>6</v>
      </c>
      <c r="DR20" s="7">
        <v>0</v>
      </c>
      <c r="DS20" s="8">
        <v>1</v>
      </c>
      <c r="DT20" s="8" t="str">
        <f t="shared" si="26"/>
        <v>Rússia</v>
      </c>
      <c r="DU20" s="9">
        <f t="shared" si="107"/>
        <v>6</v>
      </c>
      <c r="DV20" s="7">
        <v>1</v>
      </c>
      <c r="DW20" s="8">
        <v>1</v>
      </c>
      <c r="DX20" s="8" t="str">
        <f t="shared" si="27"/>
        <v>Empate</v>
      </c>
      <c r="DY20" s="9">
        <f t="shared" si="108"/>
        <v>2</v>
      </c>
      <c r="DZ20" s="7">
        <v>0</v>
      </c>
      <c r="EA20" s="8">
        <v>1</v>
      </c>
      <c r="EB20" s="8" t="str">
        <f t="shared" si="28"/>
        <v>Rússia</v>
      </c>
      <c r="EC20" s="9">
        <f t="shared" si="109"/>
        <v>6</v>
      </c>
      <c r="ED20" s="7">
        <v>1</v>
      </c>
      <c r="EE20" s="8">
        <v>2</v>
      </c>
      <c r="EF20" s="8" t="str">
        <f t="shared" si="29"/>
        <v>Rússia</v>
      </c>
      <c r="EG20" s="9">
        <f t="shared" si="110"/>
        <v>8</v>
      </c>
      <c r="EH20" s="7">
        <v>2</v>
      </c>
      <c r="EI20" s="8">
        <v>1</v>
      </c>
      <c r="EJ20" s="8" t="str">
        <f t="shared" si="30"/>
        <v>Egito</v>
      </c>
      <c r="EK20" s="9">
        <f t="shared" si="111"/>
        <v>0</v>
      </c>
      <c r="EL20" s="7">
        <v>1</v>
      </c>
      <c r="EM20" s="8">
        <v>2</v>
      </c>
      <c r="EN20" s="8" t="str">
        <f t="shared" si="31"/>
        <v>Rússia</v>
      </c>
      <c r="EO20" s="9">
        <f t="shared" si="112"/>
        <v>8</v>
      </c>
      <c r="EP20" s="7">
        <v>0</v>
      </c>
      <c r="EQ20" s="8">
        <v>1</v>
      </c>
      <c r="ER20" s="8" t="str">
        <f t="shared" si="32"/>
        <v>Rússia</v>
      </c>
      <c r="ES20" s="9">
        <f t="shared" si="113"/>
        <v>6</v>
      </c>
      <c r="ET20" s="7">
        <v>3</v>
      </c>
      <c r="EU20" s="8">
        <v>3</v>
      </c>
      <c r="EV20" s="8" t="str">
        <f t="shared" si="33"/>
        <v>Empate</v>
      </c>
      <c r="EW20" s="9">
        <f t="shared" si="114"/>
        <v>2</v>
      </c>
      <c r="EX20" s="7">
        <v>1</v>
      </c>
      <c r="EY20" s="8">
        <v>1</v>
      </c>
      <c r="EZ20" s="8" t="str">
        <f t="shared" si="34"/>
        <v>Empate</v>
      </c>
      <c r="FA20" s="9">
        <f t="shared" si="115"/>
        <v>2</v>
      </c>
      <c r="FB20" s="7">
        <v>1</v>
      </c>
      <c r="FC20" s="8">
        <v>1</v>
      </c>
      <c r="FD20" s="8" t="str">
        <f t="shared" si="35"/>
        <v>Empate</v>
      </c>
      <c r="FE20" s="9">
        <f t="shared" si="116"/>
        <v>2</v>
      </c>
      <c r="FF20" s="7">
        <v>2</v>
      </c>
      <c r="FG20" s="8">
        <v>2</v>
      </c>
      <c r="FH20" s="8" t="str">
        <f t="shared" si="36"/>
        <v>Empate</v>
      </c>
      <c r="FI20" s="9">
        <f t="shared" si="117"/>
        <v>0</v>
      </c>
      <c r="FJ20" s="7">
        <v>0</v>
      </c>
      <c r="FK20" s="8">
        <v>1</v>
      </c>
      <c r="FL20" s="8" t="str">
        <f t="shared" si="37"/>
        <v>Rússia</v>
      </c>
      <c r="FM20" s="9">
        <f t="shared" si="118"/>
        <v>6</v>
      </c>
      <c r="FN20" s="7">
        <v>1</v>
      </c>
      <c r="FO20" s="8">
        <v>1</v>
      </c>
      <c r="FP20" s="8" t="str">
        <f t="shared" si="38"/>
        <v>Empate</v>
      </c>
      <c r="FQ20" s="9">
        <f t="shared" si="119"/>
        <v>2</v>
      </c>
      <c r="FR20" s="7">
        <v>1</v>
      </c>
      <c r="FS20" s="8">
        <v>0</v>
      </c>
      <c r="FT20" s="8" t="str">
        <f t="shared" si="39"/>
        <v>Egito</v>
      </c>
      <c r="FU20" s="9">
        <f t="shared" si="120"/>
        <v>2</v>
      </c>
      <c r="FV20" s="7">
        <v>1</v>
      </c>
      <c r="FW20" s="8">
        <v>1</v>
      </c>
      <c r="FX20" s="8" t="str">
        <f t="shared" si="40"/>
        <v>Empate</v>
      </c>
      <c r="FY20" s="9">
        <f t="shared" si="121"/>
        <v>2</v>
      </c>
    </row>
    <row r="21" spans="1:181" ht="15.75" customHeight="1" x14ac:dyDescent="0.2">
      <c r="A21" s="5">
        <v>18</v>
      </c>
      <c r="B21" s="15" t="s">
        <v>128</v>
      </c>
      <c r="C21" s="3">
        <v>0</v>
      </c>
      <c r="D21" s="4">
        <v>1</v>
      </c>
      <c r="E21" s="16" t="s">
        <v>11</v>
      </c>
      <c r="F21" s="5" t="str">
        <f t="shared" si="41"/>
        <v>Portugal</v>
      </c>
      <c r="H21" s="5" t="s">
        <v>39</v>
      </c>
      <c r="I21" s="23" t="str">
        <f>CH2</f>
        <v>LUIZ CARLOS</v>
      </c>
      <c r="J21" s="23">
        <f>'1ª Fase'!$CK$2</f>
        <v>283</v>
      </c>
      <c r="L21" s="144" t="s">
        <v>143</v>
      </c>
      <c r="M21" s="178">
        <v>272</v>
      </c>
      <c r="P21" s="221"/>
      <c r="R21" s="7">
        <v>0</v>
      </c>
      <c r="S21" s="8">
        <v>2</v>
      </c>
      <c r="T21" s="8" t="str">
        <f t="shared" si="0"/>
        <v>Portugal</v>
      </c>
      <c r="U21" s="9">
        <f t="shared" si="42"/>
        <v>8</v>
      </c>
      <c r="V21" s="8">
        <v>0</v>
      </c>
      <c r="W21" s="8">
        <v>0</v>
      </c>
      <c r="X21" s="8" t="str">
        <f t="shared" si="1"/>
        <v>Empate</v>
      </c>
      <c r="Y21" s="9">
        <f t="shared" si="83"/>
        <v>2</v>
      </c>
      <c r="Z21" s="7">
        <v>0</v>
      </c>
      <c r="AA21" s="8">
        <v>3</v>
      </c>
      <c r="AB21" s="8" t="str">
        <f t="shared" si="2"/>
        <v>Portugal</v>
      </c>
      <c r="AC21" s="9">
        <f t="shared" si="84"/>
        <v>8</v>
      </c>
      <c r="AD21" s="7">
        <v>0</v>
      </c>
      <c r="AE21" s="8">
        <v>3</v>
      </c>
      <c r="AF21" s="8" t="str">
        <f t="shared" si="3"/>
        <v>Portugal</v>
      </c>
      <c r="AG21" s="9">
        <f t="shared" si="85"/>
        <v>8</v>
      </c>
      <c r="AH21" s="7">
        <v>0</v>
      </c>
      <c r="AI21" s="8">
        <v>1</v>
      </c>
      <c r="AJ21" s="8" t="str">
        <f t="shared" si="4"/>
        <v>Portugal</v>
      </c>
      <c r="AK21" s="9">
        <f t="shared" si="86"/>
        <v>13</v>
      </c>
      <c r="AL21" s="7">
        <v>0</v>
      </c>
      <c r="AM21" s="8">
        <v>2</v>
      </c>
      <c r="AN21" s="8" t="str">
        <f t="shared" si="5"/>
        <v>Portugal</v>
      </c>
      <c r="AO21" s="9">
        <f t="shared" si="87"/>
        <v>8</v>
      </c>
      <c r="AP21" s="7">
        <v>1</v>
      </c>
      <c r="AQ21" s="8">
        <v>2</v>
      </c>
      <c r="AR21" s="8" t="str">
        <f t="shared" si="6"/>
        <v>Portugal</v>
      </c>
      <c r="AS21" s="9">
        <f t="shared" si="88"/>
        <v>6</v>
      </c>
      <c r="AT21" s="7">
        <v>1</v>
      </c>
      <c r="AU21" s="8">
        <v>2</v>
      </c>
      <c r="AV21" s="8" t="str">
        <f t="shared" si="7"/>
        <v>Portugal</v>
      </c>
      <c r="AW21" s="9">
        <f t="shared" si="89"/>
        <v>6</v>
      </c>
      <c r="AX21" s="7">
        <v>0</v>
      </c>
      <c r="AY21" s="8">
        <v>2</v>
      </c>
      <c r="AZ21" s="8" t="str">
        <f t="shared" si="8"/>
        <v>Portugal</v>
      </c>
      <c r="BA21" s="9">
        <f t="shared" si="90"/>
        <v>8</v>
      </c>
      <c r="BB21" s="7">
        <v>0</v>
      </c>
      <c r="BC21" s="8">
        <v>4</v>
      </c>
      <c r="BD21" s="8" t="str">
        <f t="shared" si="9"/>
        <v>Portugal</v>
      </c>
      <c r="BE21" s="9">
        <f t="shared" si="51"/>
        <v>8</v>
      </c>
      <c r="BF21" s="7">
        <v>0</v>
      </c>
      <c r="BG21" s="8">
        <v>3</v>
      </c>
      <c r="BH21" s="8" t="str">
        <f t="shared" si="10"/>
        <v>Portugal</v>
      </c>
      <c r="BI21" s="9">
        <f t="shared" si="91"/>
        <v>8</v>
      </c>
      <c r="BJ21" s="7">
        <v>1</v>
      </c>
      <c r="BK21" s="8">
        <v>3</v>
      </c>
      <c r="BL21" s="8" t="str">
        <f t="shared" si="11"/>
        <v>Portugal</v>
      </c>
      <c r="BM21" s="9">
        <f t="shared" si="92"/>
        <v>6</v>
      </c>
      <c r="BN21" s="7">
        <v>0</v>
      </c>
      <c r="BO21" s="8">
        <v>3</v>
      </c>
      <c r="BP21" s="8" t="str">
        <f t="shared" si="12"/>
        <v>Portugal</v>
      </c>
      <c r="BQ21" s="9">
        <f t="shared" si="93"/>
        <v>8</v>
      </c>
      <c r="BR21" s="7">
        <v>0</v>
      </c>
      <c r="BS21" s="8">
        <v>2</v>
      </c>
      <c r="BT21" s="8" t="str">
        <f t="shared" si="13"/>
        <v>Portugal</v>
      </c>
      <c r="BU21" s="9">
        <f t="shared" si="94"/>
        <v>8</v>
      </c>
      <c r="BV21" s="7">
        <v>1</v>
      </c>
      <c r="BW21" s="8">
        <v>2</v>
      </c>
      <c r="BX21" s="8" t="str">
        <f t="shared" si="14"/>
        <v>Portugal</v>
      </c>
      <c r="BY21" s="9">
        <f t="shared" si="95"/>
        <v>6</v>
      </c>
      <c r="BZ21" s="7">
        <v>0</v>
      </c>
      <c r="CA21" s="8">
        <v>2</v>
      </c>
      <c r="CB21" s="8" t="str">
        <f t="shared" si="15"/>
        <v>Portugal</v>
      </c>
      <c r="CC21" s="9">
        <f t="shared" si="96"/>
        <v>8</v>
      </c>
      <c r="CD21" s="7">
        <v>0</v>
      </c>
      <c r="CE21" s="8">
        <v>2</v>
      </c>
      <c r="CF21" s="8" t="str">
        <f t="shared" si="16"/>
        <v>Portugal</v>
      </c>
      <c r="CG21" s="9">
        <f t="shared" si="97"/>
        <v>8</v>
      </c>
      <c r="CH21" s="7">
        <v>0</v>
      </c>
      <c r="CI21" s="8">
        <v>2</v>
      </c>
      <c r="CJ21" s="8" t="str">
        <f t="shared" si="17"/>
        <v>Portugal</v>
      </c>
      <c r="CK21" s="9">
        <f t="shared" si="98"/>
        <v>8</v>
      </c>
      <c r="CL21" s="7">
        <v>0</v>
      </c>
      <c r="CM21" s="8">
        <v>2</v>
      </c>
      <c r="CN21" s="8" t="str">
        <f t="shared" si="18"/>
        <v>Portugal</v>
      </c>
      <c r="CO21" s="9">
        <f t="shared" si="99"/>
        <v>8</v>
      </c>
      <c r="CP21" s="7">
        <v>0</v>
      </c>
      <c r="CQ21" s="8">
        <v>2</v>
      </c>
      <c r="CR21" s="8" t="str">
        <f t="shared" si="19"/>
        <v>Portugal</v>
      </c>
      <c r="CS21" s="9">
        <f t="shared" si="100"/>
        <v>8</v>
      </c>
      <c r="CT21" s="7">
        <v>0</v>
      </c>
      <c r="CU21" s="8">
        <v>1</v>
      </c>
      <c r="CV21" s="8" t="str">
        <f t="shared" si="20"/>
        <v>Portugal</v>
      </c>
      <c r="CW21" s="9">
        <f t="shared" si="101"/>
        <v>13</v>
      </c>
      <c r="CX21" s="7">
        <v>0</v>
      </c>
      <c r="CY21" s="8">
        <v>2</v>
      </c>
      <c r="CZ21" s="8" t="str">
        <f t="shared" si="21"/>
        <v>Portugal</v>
      </c>
      <c r="DA21" s="9">
        <f t="shared" si="102"/>
        <v>8</v>
      </c>
      <c r="DB21" s="7">
        <v>1</v>
      </c>
      <c r="DC21" s="8">
        <v>2</v>
      </c>
      <c r="DD21" s="8" t="str">
        <f t="shared" si="22"/>
        <v>Portugal</v>
      </c>
      <c r="DE21" s="9">
        <f t="shared" si="103"/>
        <v>6</v>
      </c>
      <c r="DF21" s="7">
        <v>0</v>
      </c>
      <c r="DG21" s="8">
        <v>2</v>
      </c>
      <c r="DH21" s="8" t="str">
        <f t="shared" si="23"/>
        <v>Portugal</v>
      </c>
      <c r="DI21" s="9">
        <f t="shared" si="104"/>
        <v>8</v>
      </c>
      <c r="DJ21" s="7">
        <v>0</v>
      </c>
      <c r="DK21" s="8">
        <v>2</v>
      </c>
      <c r="DL21" s="8" t="str">
        <f t="shared" si="24"/>
        <v>Portugal</v>
      </c>
      <c r="DM21" s="9">
        <f t="shared" si="105"/>
        <v>8</v>
      </c>
      <c r="DN21" s="7">
        <v>1</v>
      </c>
      <c r="DO21" s="8">
        <v>2</v>
      </c>
      <c r="DP21" s="8" t="str">
        <f t="shared" si="25"/>
        <v>Portugal</v>
      </c>
      <c r="DQ21" s="9">
        <f t="shared" si="106"/>
        <v>6</v>
      </c>
      <c r="DR21" s="7">
        <v>0</v>
      </c>
      <c r="DS21" s="8">
        <v>2</v>
      </c>
      <c r="DT21" s="8" t="str">
        <f t="shared" si="26"/>
        <v>Portugal</v>
      </c>
      <c r="DU21" s="9">
        <f t="shared" si="107"/>
        <v>8</v>
      </c>
      <c r="DV21" s="7">
        <v>1</v>
      </c>
      <c r="DW21" s="8">
        <v>2</v>
      </c>
      <c r="DX21" s="8" t="str">
        <f t="shared" si="27"/>
        <v>Portugal</v>
      </c>
      <c r="DY21" s="9">
        <f t="shared" si="108"/>
        <v>6</v>
      </c>
      <c r="DZ21" s="7">
        <v>0</v>
      </c>
      <c r="EA21" s="8">
        <v>2</v>
      </c>
      <c r="EB21" s="8" t="str">
        <f t="shared" si="28"/>
        <v>Portugal</v>
      </c>
      <c r="EC21" s="9">
        <f t="shared" si="109"/>
        <v>8</v>
      </c>
      <c r="ED21" s="7">
        <v>1</v>
      </c>
      <c r="EE21" s="8">
        <v>3</v>
      </c>
      <c r="EF21" s="8" t="str">
        <f t="shared" si="29"/>
        <v>Portugal</v>
      </c>
      <c r="EG21" s="9">
        <f t="shared" si="110"/>
        <v>6</v>
      </c>
      <c r="EH21" s="7">
        <v>0</v>
      </c>
      <c r="EI21" s="8">
        <v>3</v>
      </c>
      <c r="EJ21" s="8" t="str">
        <f t="shared" si="30"/>
        <v>Portugal</v>
      </c>
      <c r="EK21" s="9">
        <f t="shared" si="111"/>
        <v>8</v>
      </c>
      <c r="EL21" s="7">
        <v>0</v>
      </c>
      <c r="EM21" s="8">
        <v>3</v>
      </c>
      <c r="EN21" s="8" t="str">
        <f t="shared" si="31"/>
        <v>Portugal</v>
      </c>
      <c r="EO21" s="9">
        <f t="shared" si="112"/>
        <v>8</v>
      </c>
      <c r="EP21" s="7">
        <v>0</v>
      </c>
      <c r="EQ21" s="8">
        <v>2</v>
      </c>
      <c r="ER21" s="8" t="str">
        <f t="shared" si="32"/>
        <v>Portugal</v>
      </c>
      <c r="ES21" s="9">
        <f t="shared" si="113"/>
        <v>8</v>
      </c>
      <c r="ET21" s="7">
        <v>1</v>
      </c>
      <c r="EU21" s="8">
        <v>3</v>
      </c>
      <c r="EV21" s="8" t="str">
        <f t="shared" si="33"/>
        <v>Portugal</v>
      </c>
      <c r="EW21" s="9">
        <f t="shared" si="114"/>
        <v>6</v>
      </c>
      <c r="EX21" s="7">
        <v>1</v>
      </c>
      <c r="EY21" s="8">
        <v>2</v>
      </c>
      <c r="EZ21" s="8" t="str">
        <f t="shared" si="34"/>
        <v>Portugal</v>
      </c>
      <c r="FA21" s="9">
        <f t="shared" si="115"/>
        <v>6</v>
      </c>
      <c r="FB21" s="7">
        <v>0</v>
      </c>
      <c r="FC21" s="8">
        <v>2</v>
      </c>
      <c r="FD21" s="8" t="str">
        <f t="shared" si="35"/>
        <v>Portugal</v>
      </c>
      <c r="FE21" s="9">
        <f t="shared" si="116"/>
        <v>8</v>
      </c>
      <c r="FF21" s="7">
        <v>0</v>
      </c>
      <c r="FG21" s="8">
        <v>2</v>
      </c>
      <c r="FH21" s="8" t="str">
        <f t="shared" si="36"/>
        <v>Portugal</v>
      </c>
      <c r="FI21" s="9">
        <f t="shared" si="117"/>
        <v>8</v>
      </c>
      <c r="FJ21" s="7">
        <v>1</v>
      </c>
      <c r="FK21" s="8">
        <v>2</v>
      </c>
      <c r="FL21" s="8" t="str">
        <f t="shared" si="37"/>
        <v>Portugal</v>
      </c>
      <c r="FM21" s="9">
        <f t="shared" si="118"/>
        <v>6</v>
      </c>
      <c r="FN21" s="7">
        <v>0</v>
      </c>
      <c r="FO21" s="8">
        <v>3</v>
      </c>
      <c r="FP21" s="8" t="str">
        <f t="shared" si="38"/>
        <v>Portugal</v>
      </c>
      <c r="FQ21" s="9">
        <f t="shared" si="119"/>
        <v>8</v>
      </c>
      <c r="FR21" s="7">
        <v>0</v>
      </c>
      <c r="FS21" s="8">
        <v>2</v>
      </c>
      <c r="FT21" s="8" t="str">
        <f t="shared" si="39"/>
        <v>Portugal</v>
      </c>
      <c r="FU21" s="9">
        <f t="shared" si="120"/>
        <v>8</v>
      </c>
      <c r="FV21" s="7">
        <v>0</v>
      </c>
      <c r="FW21" s="8">
        <v>2</v>
      </c>
      <c r="FX21" s="8" t="str">
        <f t="shared" si="40"/>
        <v>Portugal</v>
      </c>
      <c r="FY21" s="9">
        <f t="shared" si="121"/>
        <v>8</v>
      </c>
    </row>
    <row r="22" spans="1:181" ht="15.75" customHeight="1" x14ac:dyDescent="0.2">
      <c r="A22" s="5">
        <v>19</v>
      </c>
      <c r="B22" s="15" t="s">
        <v>123</v>
      </c>
      <c r="C22" s="3">
        <v>0</v>
      </c>
      <c r="D22" s="4">
        <v>1</v>
      </c>
      <c r="E22" s="16" t="s">
        <v>1</v>
      </c>
      <c r="F22" s="5" t="str">
        <f t="shared" si="41"/>
        <v>Uruguai</v>
      </c>
      <c r="H22" s="5" t="s">
        <v>40</v>
      </c>
      <c r="I22" s="23" t="str">
        <f>CL2</f>
        <v>MARCELO SANTANA</v>
      </c>
      <c r="J22" s="23">
        <f>'1ª Fase'!$CO$2</f>
        <v>287</v>
      </c>
      <c r="L22" s="144" t="s">
        <v>162</v>
      </c>
      <c r="M22" s="178">
        <v>271</v>
      </c>
      <c r="P22" s="221"/>
      <c r="R22" s="7">
        <v>0</v>
      </c>
      <c r="S22" s="8">
        <v>1</v>
      </c>
      <c r="T22" s="8" t="str">
        <f t="shared" si="0"/>
        <v>Uruguai</v>
      </c>
      <c r="U22" s="9">
        <f t="shared" si="42"/>
        <v>13</v>
      </c>
      <c r="V22" s="8">
        <v>0</v>
      </c>
      <c r="W22" s="8">
        <v>2</v>
      </c>
      <c r="X22" s="8" t="str">
        <f t="shared" si="1"/>
        <v>Uruguai</v>
      </c>
      <c r="Y22" s="9">
        <f t="shared" si="83"/>
        <v>8</v>
      </c>
      <c r="Z22" s="7">
        <v>1</v>
      </c>
      <c r="AA22" s="8">
        <v>3</v>
      </c>
      <c r="AB22" s="8" t="str">
        <f t="shared" si="2"/>
        <v>Uruguai</v>
      </c>
      <c r="AC22" s="9">
        <f t="shared" si="84"/>
        <v>6</v>
      </c>
      <c r="AD22" s="7">
        <v>2</v>
      </c>
      <c r="AE22" s="8">
        <v>1</v>
      </c>
      <c r="AF22" s="8" t="str">
        <f t="shared" si="3"/>
        <v>Arábia Saudita</v>
      </c>
      <c r="AG22" s="9">
        <f t="shared" si="85"/>
        <v>2</v>
      </c>
      <c r="AH22" s="7">
        <v>0</v>
      </c>
      <c r="AI22" s="8">
        <v>2</v>
      </c>
      <c r="AJ22" s="8" t="str">
        <f t="shared" si="4"/>
        <v>Uruguai</v>
      </c>
      <c r="AK22" s="9">
        <f t="shared" si="86"/>
        <v>8</v>
      </c>
      <c r="AL22" s="7">
        <v>1</v>
      </c>
      <c r="AM22" s="8">
        <v>2</v>
      </c>
      <c r="AN22" s="8" t="str">
        <f t="shared" si="5"/>
        <v>Uruguai</v>
      </c>
      <c r="AO22" s="9">
        <f t="shared" si="87"/>
        <v>6</v>
      </c>
      <c r="AP22" s="7">
        <v>0</v>
      </c>
      <c r="AQ22" s="8">
        <v>2</v>
      </c>
      <c r="AR22" s="8" t="str">
        <f t="shared" si="6"/>
        <v>Uruguai</v>
      </c>
      <c r="AS22" s="9">
        <f t="shared" si="88"/>
        <v>8</v>
      </c>
      <c r="AT22" s="7">
        <v>1</v>
      </c>
      <c r="AU22" s="8">
        <v>2</v>
      </c>
      <c r="AV22" s="8" t="str">
        <f t="shared" si="7"/>
        <v>Uruguai</v>
      </c>
      <c r="AW22" s="9">
        <f t="shared" si="89"/>
        <v>6</v>
      </c>
      <c r="AX22" s="7">
        <v>0</v>
      </c>
      <c r="AY22" s="8">
        <v>3</v>
      </c>
      <c r="AZ22" s="8" t="str">
        <f t="shared" si="8"/>
        <v>Uruguai</v>
      </c>
      <c r="BA22" s="9">
        <f t="shared" si="90"/>
        <v>8</v>
      </c>
      <c r="BB22" s="7">
        <v>1</v>
      </c>
      <c r="BC22" s="8">
        <v>3</v>
      </c>
      <c r="BD22" s="8" t="str">
        <f t="shared" si="9"/>
        <v>Uruguai</v>
      </c>
      <c r="BE22" s="9">
        <f t="shared" si="51"/>
        <v>6</v>
      </c>
      <c r="BF22" s="7">
        <v>1</v>
      </c>
      <c r="BG22" s="8">
        <v>3</v>
      </c>
      <c r="BH22" s="8" t="str">
        <f t="shared" si="10"/>
        <v>Uruguai</v>
      </c>
      <c r="BI22" s="9">
        <f t="shared" si="91"/>
        <v>6</v>
      </c>
      <c r="BJ22" s="7">
        <v>0</v>
      </c>
      <c r="BK22" s="8">
        <v>2</v>
      </c>
      <c r="BL22" s="8" t="str">
        <f t="shared" si="11"/>
        <v>Uruguai</v>
      </c>
      <c r="BM22" s="9">
        <f t="shared" si="92"/>
        <v>8</v>
      </c>
      <c r="BN22" s="7">
        <v>0</v>
      </c>
      <c r="BO22" s="8">
        <v>2</v>
      </c>
      <c r="BP22" s="8" t="str">
        <f t="shared" si="12"/>
        <v>Uruguai</v>
      </c>
      <c r="BQ22" s="9">
        <f t="shared" si="93"/>
        <v>8</v>
      </c>
      <c r="BR22" s="7">
        <v>0</v>
      </c>
      <c r="BS22" s="8">
        <v>2</v>
      </c>
      <c r="BT22" s="8" t="str">
        <f t="shared" si="13"/>
        <v>Uruguai</v>
      </c>
      <c r="BU22" s="9">
        <f t="shared" si="94"/>
        <v>8</v>
      </c>
      <c r="BV22" s="7">
        <v>0</v>
      </c>
      <c r="BW22" s="8">
        <v>2</v>
      </c>
      <c r="BX22" s="8" t="str">
        <f t="shared" si="14"/>
        <v>Uruguai</v>
      </c>
      <c r="BY22" s="9">
        <f t="shared" si="95"/>
        <v>8</v>
      </c>
      <c r="BZ22" s="7">
        <v>0</v>
      </c>
      <c r="CA22" s="8">
        <v>2</v>
      </c>
      <c r="CB22" s="8" t="str">
        <f t="shared" si="15"/>
        <v>Uruguai</v>
      </c>
      <c r="CC22" s="9">
        <f t="shared" si="96"/>
        <v>8</v>
      </c>
      <c r="CD22" s="7">
        <v>0</v>
      </c>
      <c r="CE22" s="8">
        <v>1</v>
      </c>
      <c r="CF22" s="8" t="str">
        <f t="shared" si="16"/>
        <v>Uruguai</v>
      </c>
      <c r="CG22" s="9">
        <f t="shared" si="97"/>
        <v>13</v>
      </c>
      <c r="CH22" s="7">
        <v>0</v>
      </c>
      <c r="CI22" s="8">
        <v>2</v>
      </c>
      <c r="CJ22" s="8" t="str">
        <f t="shared" si="17"/>
        <v>Uruguai</v>
      </c>
      <c r="CK22" s="9">
        <f t="shared" si="98"/>
        <v>8</v>
      </c>
      <c r="CL22" s="7">
        <v>0</v>
      </c>
      <c r="CM22" s="8">
        <v>3</v>
      </c>
      <c r="CN22" s="8" t="str">
        <f t="shared" si="18"/>
        <v>Uruguai</v>
      </c>
      <c r="CO22" s="9">
        <f t="shared" si="99"/>
        <v>8</v>
      </c>
      <c r="CP22" s="7">
        <v>0</v>
      </c>
      <c r="CQ22" s="8">
        <v>1</v>
      </c>
      <c r="CR22" s="8" t="str">
        <f t="shared" si="19"/>
        <v>Uruguai</v>
      </c>
      <c r="CS22" s="9">
        <f t="shared" si="100"/>
        <v>13</v>
      </c>
      <c r="CT22" s="7">
        <v>0</v>
      </c>
      <c r="CU22" s="8">
        <v>2</v>
      </c>
      <c r="CV22" s="8" t="str">
        <f t="shared" si="20"/>
        <v>Uruguai</v>
      </c>
      <c r="CW22" s="9">
        <f t="shared" si="101"/>
        <v>8</v>
      </c>
      <c r="CX22" s="7">
        <v>1</v>
      </c>
      <c r="CY22" s="8">
        <v>3</v>
      </c>
      <c r="CZ22" s="8" t="str">
        <f t="shared" si="21"/>
        <v>Uruguai</v>
      </c>
      <c r="DA22" s="9">
        <f t="shared" si="102"/>
        <v>6</v>
      </c>
      <c r="DB22" s="7">
        <v>1</v>
      </c>
      <c r="DC22" s="8">
        <v>2</v>
      </c>
      <c r="DD22" s="8" t="str">
        <f t="shared" si="22"/>
        <v>Uruguai</v>
      </c>
      <c r="DE22" s="9">
        <f t="shared" si="103"/>
        <v>6</v>
      </c>
      <c r="DF22" s="7">
        <v>0</v>
      </c>
      <c r="DG22" s="8">
        <v>2</v>
      </c>
      <c r="DH22" s="8" t="str">
        <f t="shared" si="23"/>
        <v>Uruguai</v>
      </c>
      <c r="DI22" s="9">
        <f t="shared" si="104"/>
        <v>8</v>
      </c>
      <c r="DJ22" s="7">
        <v>1</v>
      </c>
      <c r="DK22" s="8">
        <v>1</v>
      </c>
      <c r="DL22" s="8" t="str">
        <f t="shared" si="24"/>
        <v>Empate</v>
      </c>
      <c r="DM22" s="9">
        <f t="shared" si="105"/>
        <v>2</v>
      </c>
      <c r="DN22" s="7">
        <v>1</v>
      </c>
      <c r="DO22" s="8">
        <v>2</v>
      </c>
      <c r="DP22" s="8" t="str">
        <f t="shared" si="25"/>
        <v>Uruguai</v>
      </c>
      <c r="DQ22" s="9">
        <f t="shared" si="106"/>
        <v>6</v>
      </c>
      <c r="DR22" s="7">
        <v>1</v>
      </c>
      <c r="DS22" s="8">
        <v>2</v>
      </c>
      <c r="DT22" s="8" t="str">
        <f t="shared" si="26"/>
        <v>Uruguai</v>
      </c>
      <c r="DU22" s="9">
        <f t="shared" si="107"/>
        <v>6</v>
      </c>
      <c r="DV22" s="7">
        <v>0</v>
      </c>
      <c r="DW22" s="8">
        <v>1</v>
      </c>
      <c r="DX22" s="8" t="str">
        <f t="shared" si="27"/>
        <v>Uruguai</v>
      </c>
      <c r="DY22" s="9">
        <f t="shared" si="108"/>
        <v>13</v>
      </c>
      <c r="DZ22" s="7">
        <v>0</v>
      </c>
      <c r="EA22" s="8">
        <v>1</v>
      </c>
      <c r="EB22" s="8" t="str">
        <f t="shared" si="28"/>
        <v>Uruguai</v>
      </c>
      <c r="EC22" s="9">
        <f t="shared" si="109"/>
        <v>13</v>
      </c>
      <c r="ED22" s="7">
        <v>1</v>
      </c>
      <c r="EE22" s="8">
        <v>3</v>
      </c>
      <c r="EF22" s="8" t="str">
        <f t="shared" si="29"/>
        <v>Uruguai</v>
      </c>
      <c r="EG22" s="9">
        <f t="shared" si="110"/>
        <v>6</v>
      </c>
      <c r="EH22" s="7">
        <v>0</v>
      </c>
      <c r="EI22" s="8">
        <v>2</v>
      </c>
      <c r="EJ22" s="8" t="str">
        <f t="shared" si="30"/>
        <v>Uruguai</v>
      </c>
      <c r="EK22" s="9">
        <f t="shared" si="111"/>
        <v>8</v>
      </c>
      <c r="EL22" s="7">
        <v>1</v>
      </c>
      <c r="EM22" s="8">
        <v>2</v>
      </c>
      <c r="EN22" s="8" t="str">
        <f t="shared" si="31"/>
        <v>Uruguai</v>
      </c>
      <c r="EO22" s="9">
        <f t="shared" si="112"/>
        <v>6</v>
      </c>
      <c r="EP22" s="7">
        <v>1</v>
      </c>
      <c r="EQ22" s="8">
        <v>3</v>
      </c>
      <c r="ER22" s="8" t="str">
        <f t="shared" si="32"/>
        <v>Uruguai</v>
      </c>
      <c r="ES22" s="9">
        <f t="shared" si="113"/>
        <v>6</v>
      </c>
      <c r="ET22" s="7">
        <v>1</v>
      </c>
      <c r="EU22" s="8">
        <v>3</v>
      </c>
      <c r="EV22" s="8" t="str">
        <f t="shared" si="33"/>
        <v>Uruguai</v>
      </c>
      <c r="EW22" s="9">
        <f t="shared" si="114"/>
        <v>6</v>
      </c>
      <c r="EX22" s="7">
        <v>0</v>
      </c>
      <c r="EY22" s="8">
        <v>1</v>
      </c>
      <c r="EZ22" s="8" t="str">
        <f t="shared" si="34"/>
        <v>Uruguai</v>
      </c>
      <c r="FA22" s="9">
        <f t="shared" si="115"/>
        <v>13</v>
      </c>
      <c r="FB22" s="7">
        <v>0</v>
      </c>
      <c r="FC22" s="8">
        <v>1</v>
      </c>
      <c r="FD22" s="8" t="str">
        <f t="shared" si="35"/>
        <v>Uruguai</v>
      </c>
      <c r="FE22" s="9">
        <f t="shared" si="116"/>
        <v>13</v>
      </c>
      <c r="FF22" s="7">
        <v>1</v>
      </c>
      <c r="FG22" s="8">
        <v>4</v>
      </c>
      <c r="FH22" s="8" t="str">
        <f t="shared" si="36"/>
        <v>Uruguai</v>
      </c>
      <c r="FI22" s="9">
        <f t="shared" si="117"/>
        <v>6</v>
      </c>
      <c r="FJ22" s="7">
        <v>0</v>
      </c>
      <c r="FK22" s="8">
        <v>2</v>
      </c>
      <c r="FL22" s="8" t="str">
        <f t="shared" si="37"/>
        <v>Uruguai</v>
      </c>
      <c r="FM22" s="9">
        <f t="shared" si="118"/>
        <v>8</v>
      </c>
      <c r="FN22" s="7">
        <v>0</v>
      </c>
      <c r="FO22" s="8">
        <v>1</v>
      </c>
      <c r="FP22" s="8" t="str">
        <f t="shared" si="38"/>
        <v>Uruguai</v>
      </c>
      <c r="FQ22" s="9">
        <f t="shared" si="119"/>
        <v>13</v>
      </c>
      <c r="FR22" s="7">
        <v>0</v>
      </c>
      <c r="FS22" s="8">
        <v>3</v>
      </c>
      <c r="FT22" s="8" t="str">
        <f t="shared" si="39"/>
        <v>Uruguai</v>
      </c>
      <c r="FU22" s="9">
        <f t="shared" si="120"/>
        <v>8</v>
      </c>
      <c r="FV22" s="7">
        <v>1</v>
      </c>
      <c r="FW22" s="8">
        <v>3</v>
      </c>
      <c r="FX22" s="8" t="str">
        <f t="shared" si="40"/>
        <v>Uruguai</v>
      </c>
      <c r="FY22" s="9">
        <f t="shared" si="121"/>
        <v>6</v>
      </c>
    </row>
    <row r="23" spans="1:181" ht="15.75" customHeight="1" x14ac:dyDescent="0.2">
      <c r="A23" s="5">
        <v>20</v>
      </c>
      <c r="B23" s="15" t="s">
        <v>14</v>
      </c>
      <c r="C23" s="3">
        <v>1</v>
      </c>
      <c r="D23" s="4">
        <v>0</v>
      </c>
      <c r="E23" s="16" t="s">
        <v>80</v>
      </c>
      <c r="F23" s="5" t="str">
        <f t="shared" si="41"/>
        <v>Espanha</v>
      </c>
      <c r="H23" s="5" t="s">
        <v>177</v>
      </c>
      <c r="I23" s="23" t="str">
        <f>CP2</f>
        <v>RÉGIS SANTANA</v>
      </c>
      <c r="J23" s="23">
        <f>'1ª Fase'!$CS$2</f>
        <v>271</v>
      </c>
      <c r="L23" s="144" t="s">
        <v>151</v>
      </c>
      <c r="M23" s="178">
        <v>271</v>
      </c>
      <c r="P23" s="221"/>
      <c r="R23" s="7">
        <v>1</v>
      </c>
      <c r="S23" s="8">
        <v>0</v>
      </c>
      <c r="T23" s="8" t="str">
        <f t="shared" si="0"/>
        <v>Espanha</v>
      </c>
      <c r="U23" s="9">
        <f t="shared" si="42"/>
        <v>13</v>
      </c>
      <c r="V23" s="8">
        <v>1</v>
      </c>
      <c r="W23" s="8">
        <v>0</v>
      </c>
      <c r="X23" s="8" t="str">
        <f t="shared" si="1"/>
        <v>Espanha</v>
      </c>
      <c r="Y23" s="9">
        <f t="shared" si="83"/>
        <v>13</v>
      </c>
      <c r="Z23" s="7">
        <v>2</v>
      </c>
      <c r="AA23" s="8">
        <v>1</v>
      </c>
      <c r="AB23" s="8" t="str">
        <f t="shared" si="2"/>
        <v>Espanha</v>
      </c>
      <c r="AC23" s="9">
        <f t="shared" si="84"/>
        <v>6</v>
      </c>
      <c r="AD23" s="7">
        <v>1</v>
      </c>
      <c r="AE23" s="8">
        <v>0</v>
      </c>
      <c r="AF23" s="8" t="str">
        <f t="shared" si="3"/>
        <v>Espanha</v>
      </c>
      <c r="AG23" s="9">
        <f t="shared" si="85"/>
        <v>13</v>
      </c>
      <c r="AH23" s="7">
        <v>3</v>
      </c>
      <c r="AI23" s="8">
        <v>0</v>
      </c>
      <c r="AJ23" s="8" t="str">
        <f t="shared" si="4"/>
        <v>Espanha</v>
      </c>
      <c r="AK23" s="9">
        <f t="shared" si="86"/>
        <v>8</v>
      </c>
      <c r="AL23" s="7">
        <v>4</v>
      </c>
      <c r="AM23" s="8">
        <v>0</v>
      </c>
      <c r="AN23" s="8" t="str">
        <f t="shared" si="5"/>
        <v>Espanha</v>
      </c>
      <c r="AO23" s="9">
        <f t="shared" si="87"/>
        <v>8</v>
      </c>
      <c r="AP23" s="7">
        <v>3</v>
      </c>
      <c r="AQ23" s="8">
        <v>0</v>
      </c>
      <c r="AR23" s="8" t="str">
        <f t="shared" si="6"/>
        <v>Espanha</v>
      </c>
      <c r="AS23" s="9">
        <f t="shared" si="88"/>
        <v>8</v>
      </c>
      <c r="AT23" s="7">
        <v>3</v>
      </c>
      <c r="AU23" s="8">
        <v>0</v>
      </c>
      <c r="AV23" s="8" t="str">
        <f t="shared" si="7"/>
        <v>Espanha</v>
      </c>
      <c r="AW23" s="9">
        <f t="shared" si="89"/>
        <v>8</v>
      </c>
      <c r="AX23" s="7">
        <v>3</v>
      </c>
      <c r="AY23" s="8">
        <v>0</v>
      </c>
      <c r="AZ23" s="8" t="str">
        <f t="shared" si="8"/>
        <v>Espanha</v>
      </c>
      <c r="BA23" s="9">
        <f t="shared" si="90"/>
        <v>8</v>
      </c>
      <c r="BB23" s="7">
        <v>1</v>
      </c>
      <c r="BC23" s="8">
        <v>2</v>
      </c>
      <c r="BD23" s="8" t="str">
        <f t="shared" si="9"/>
        <v>Irã</v>
      </c>
      <c r="BE23" s="9">
        <f t="shared" si="51"/>
        <v>2</v>
      </c>
      <c r="BF23" s="7">
        <v>3</v>
      </c>
      <c r="BG23" s="8">
        <v>0</v>
      </c>
      <c r="BH23" s="8" t="str">
        <f t="shared" si="10"/>
        <v>Espanha</v>
      </c>
      <c r="BI23" s="9">
        <f t="shared" si="91"/>
        <v>8</v>
      </c>
      <c r="BJ23" s="7">
        <v>4</v>
      </c>
      <c r="BK23" s="8">
        <v>0</v>
      </c>
      <c r="BL23" s="8" t="str">
        <f t="shared" si="11"/>
        <v>Espanha</v>
      </c>
      <c r="BM23" s="9">
        <f t="shared" si="92"/>
        <v>8</v>
      </c>
      <c r="BN23" s="7">
        <v>3</v>
      </c>
      <c r="BO23" s="8">
        <v>1</v>
      </c>
      <c r="BP23" s="8" t="str">
        <f t="shared" si="12"/>
        <v>Espanha</v>
      </c>
      <c r="BQ23" s="9">
        <f t="shared" si="93"/>
        <v>6</v>
      </c>
      <c r="BR23" s="7">
        <v>3</v>
      </c>
      <c r="BS23" s="8">
        <v>0</v>
      </c>
      <c r="BT23" s="8" t="str">
        <f t="shared" si="13"/>
        <v>Espanha</v>
      </c>
      <c r="BU23" s="9">
        <f t="shared" si="94"/>
        <v>8</v>
      </c>
      <c r="BV23" s="7">
        <v>3</v>
      </c>
      <c r="BW23" s="8">
        <v>0</v>
      </c>
      <c r="BX23" s="8" t="str">
        <f t="shared" si="14"/>
        <v>Espanha</v>
      </c>
      <c r="BY23" s="9">
        <f t="shared" si="95"/>
        <v>8</v>
      </c>
      <c r="BZ23" s="7">
        <v>4</v>
      </c>
      <c r="CA23" s="8">
        <v>2</v>
      </c>
      <c r="CB23" s="8" t="str">
        <f t="shared" si="15"/>
        <v>Espanha</v>
      </c>
      <c r="CC23" s="9">
        <f t="shared" si="96"/>
        <v>6</v>
      </c>
      <c r="CD23" s="7">
        <v>1</v>
      </c>
      <c r="CE23" s="8">
        <v>0</v>
      </c>
      <c r="CF23" s="8" t="str">
        <f t="shared" si="16"/>
        <v>Espanha</v>
      </c>
      <c r="CG23" s="9">
        <f t="shared" si="97"/>
        <v>13</v>
      </c>
      <c r="CH23" s="7">
        <v>3</v>
      </c>
      <c r="CI23" s="8">
        <v>0</v>
      </c>
      <c r="CJ23" s="8" t="str">
        <f t="shared" si="17"/>
        <v>Espanha</v>
      </c>
      <c r="CK23" s="9">
        <f t="shared" si="98"/>
        <v>8</v>
      </c>
      <c r="CL23" s="7">
        <v>2</v>
      </c>
      <c r="CM23" s="8">
        <v>0</v>
      </c>
      <c r="CN23" s="8" t="str">
        <f t="shared" si="18"/>
        <v>Espanha</v>
      </c>
      <c r="CO23" s="9">
        <f t="shared" si="99"/>
        <v>8</v>
      </c>
      <c r="CP23" s="7">
        <v>2</v>
      </c>
      <c r="CQ23" s="8">
        <v>0</v>
      </c>
      <c r="CR23" s="8" t="str">
        <f t="shared" si="19"/>
        <v>Espanha</v>
      </c>
      <c r="CS23" s="9">
        <f t="shared" si="100"/>
        <v>8</v>
      </c>
      <c r="CT23" s="7">
        <v>4</v>
      </c>
      <c r="CU23" s="8">
        <v>1</v>
      </c>
      <c r="CV23" s="8" t="str">
        <f t="shared" si="20"/>
        <v>Espanha</v>
      </c>
      <c r="CW23" s="9">
        <f t="shared" si="101"/>
        <v>6</v>
      </c>
      <c r="CX23" s="7">
        <v>3</v>
      </c>
      <c r="CY23" s="8">
        <v>0</v>
      </c>
      <c r="CZ23" s="8" t="str">
        <f t="shared" si="21"/>
        <v>Espanha</v>
      </c>
      <c r="DA23" s="9">
        <f t="shared" si="102"/>
        <v>8</v>
      </c>
      <c r="DB23" s="7">
        <v>2</v>
      </c>
      <c r="DC23" s="8">
        <v>1</v>
      </c>
      <c r="DD23" s="8" t="str">
        <f t="shared" si="22"/>
        <v>Espanha</v>
      </c>
      <c r="DE23" s="9">
        <f t="shared" si="103"/>
        <v>6</v>
      </c>
      <c r="DF23" s="7">
        <v>2</v>
      </c>
      <c r="DG23" s="8">
        <v>0</v>
      </c>
      <c r="DH23" s="8" t="str">
        <f t="shared" si="23"/>
        <v>Espanha</v>
      </c>
      <c r="DI23" s="9">
        <f t="shared" si="104"/>
        <v>8</v>
      </c>
      <c r="DJ23" s="7">
        <v>2</v>
      </c>
      <c r="DK23" s="8">
        <v>0</v>
      </c>
      <c r="DL23" s="8" t="str">
        <f t="shared" si="24"/>
        <v>Espanha</v>
      </c>
      <c r="DM23" s="9">
        <f t="shared" si="105"/>
        <v>8</v>
      </c>
      <c r="DN23" s="7">
        <v>2</v>
      </c>
      <c r="DO23" s="8">
        <v>1</v>
      </c>
      <c r="DP23" s="8" t="str">
        <f t="shared" si="25"/>
        <v>Espanha</v>
      </c>
      <c r="DQ23" s="9">
        <f t="shared" si="106"/>
        <v>6</v>
      </c>
      <c r="DR23" s="7">
        <v>3</v>
      </c>
      <c r="DS23" s="8">
        <v>1</v>
      </c>
      <c r="DT23" s="8" t="str">
        <f t="shared" si="26"/>
        <v>Espanha</v>
      </c>
      <c r="DU23" s="9">
        <f t="shared" si="107"/>
        <v>6</v>
      </c>
      <c r="DV23" s="7">
        <v>4</v>
      </c>
      <c r="DW23" s="8">
        <v>0</v>
      </c>
      <c r="DX23" s="8" t="str">
        <f t="shared" si="27"/>
        <v>Espanha</v>
      </c>
      <c r="DY23" s="9">
        <f t="shared" si="108"/>
        <v>8</v>
      </c>
      <c r="DZ23" s="7">
        <v>2</v>
      </c>
      <c r="EA23" s="8">
        <v>0</v>
      </c>
      <c r="EB23" s="8" t="str">
        <f t="shared" si="28"/>
        <v>Espanha</v>
      </c>
      <c r="EC23" s="9">
        <f t="shared" si="109"/>
        <v>8</v>
      </c>
      <c r="ED23" s="7">
        <v>3</v>
      </c>
      <c r="EE23" s="8">
        <v>0</v>
      </c>
      <c r="EF23" s="8" t="str">
        <f t="shared" si="29"/>
        <v>Espanha</v>
      </c>
      <c r="EG23" s="9">
        <f t="shared" si="110"/>
        <v>8</v>
      </c>
      <c r="EH23" s="7">
        <v>4</v>
      </c>
      <c r="EI23" s="8">
        <v>0</v>
      </c>
      <c r="EJ23" s="8" t="str">
        <f t="shared" si="30"/>
        <v>Espanha</v>
      </c>
      <c r="EK23" s="9">
        <f t="shared" si="111"/>
        <v>8</v>
      </c>
      <c r="EL23" s="7">
        <v>4</v>
      </c>
      <c r="EM23" s="8">
        <v>1</v>
      </c>
      <c r="EN23" s="8" t="str">
        <f t="shared" si="31"/>
        <v>Espanha</v>
      </c>
      <c r="EO23" s="9">
        <f t="shared" si="112"/>
        <v>6</v>
      </c>
      <c r="EP23" s="7">
        <v>4</v>
      </c>
      <c r="EQ23" s="8">
        <v>1</v>
      </c>
      <c r="ER23" s="8" t="str">
        <f t="shared" si="32"/>
        <v>Espanha</v>
      </c>
      <c r="ES23" s="9">
        <f t="shared" si="113"/>
        <v>6</v>
      </c>
      <c r="ET23" s="7">
        <v>2</v>
      </c>
      <c r="EU23" s="8">
        <v>0</v>
      </c>
      <c r="EV23" s="8" t="str">
        <f t="shared" si="33"/>
        <v>Espanha</v>
      </c>
      <c r="EW23" s="9">
        <f t="shared" si="114"/>
        <v>8</v>
      </c>
      <c r="EX23" s="7">
        <v>2</v>
      </c>
      <c r="EY23" s="8">
        <v>0</v>
      </c>
      <c r="EZ23" s="8" t="str">
        <f t="shared" si="34"/>
        <v>Espanha</v>
      </c>
      <c r="FA23" s="9">
        <f t="shared" si="115"/>
        <v>8</v>
      </c>
      <c r="FB23" s="7">
        <v>4</v>
      </c>
      <c r="FC23" s="8">
        <v>0</v>
      </c>
      <c r="FD23" s="8" t="str">
        <f t="shared" si="35"/>
        <v>Espanha</v>
      </c>
      <c r="FE23" s="9">
        <f t="shared" si="116"/>
        <v>8</v>
      </c>
      <c r="FF23" s="7">
        <v>3</v>
      </c>
      <c r="FG23" s="8">
        <v>0</v>
      </c>
      <c r="FH23" s="8" t="str">
        <f t="shared" si="36"/>
        <v>Espanha</v>
      </c>
      <c r="FI23" s="9">
        <f t="shared" si="117"/>
        <v>8</v>
      </c>
      <c r="FJ23" s="7">
        <v>3</v>
      </c>
      <c r="FK23" s="8">
        <v>0</v>
      </c>
      <c r="FL23" s="8" t="str">
        <f t="shared" si="37"/>
        <v>Espanha</v>
      </c>
      <c r="FM23" s="9">
        <f t="shared" si="118"/>
        <v>8</v>
      </c>
      <c r="FN23" s="7">
        <v>3</v>
      </c>
      <c r="FO23" s="8">
        <v>0</v>
      </c>
      <c r="FP23" s="8" t="str">
        <f t="shared" si="38"/>
        <v>Espanha</v>
      </c>
      <c r="FQ23" s="9">
        <f t="shared" si="119"/>
        <v>8</v>
      </c>
      <c r="FR23" s="7">
        <v>2</v>
      </c>
      <c r="FS23" s="8">
        <v>0</v>
      </c>
      <c r="FT23" s="8" t="str">
        <f t="shared" si="39"/>
        <v>Espanha</v>
      </c>
      <c r="FU23" s="9">
        <f t="shared" si="120"/>
        <v>8</v>
      </c>
      <c r="FV23" s="7">
        <v>3</v>
      </c>
      <c r="FW23" s="8">
        <v>0</v>
      </c>
      <c r="FX23" s="8" t="str">
        <f t="shared" si="40"/>
        <v>Espanha</v>
      </c>
      <c r="FY23" s="9">
        <f t="shared" si="121"/>
        <v>8</v>
      </c>
    </row>
    <row r="24" spans="1:181" ht="15.75" customHeight="1" x14ac:dyDescent="0.2">
      <c r="A24" s="5">
        <v>21</v>
      </c>
      <c r="B24" s="15" t="s">
        <v>8</v>
      </c>
      <c r="C24" s="3">
        <v>1</v>
      </c>
      <c r="D24" s="4">
        <v>1</v>
      </c>
      <c r="E24" s="16" t="s">
        <v>125</v>
      </c>
      <c r="F24" s="5" t="str">
        <f t="shared" si="41"/>
        <v>Empate</v>
      </c>
      <c r="H24" s="5" t="s">
        <v>178</v>
      </c>
      <c r="I24" s="23" t="str">
        <f>CT2</f>
        <v>JOSE FIRMO</v>
      </c>
      <c r="J24" s="23">
        <f>'1ª Fase'!$CW$2</f>
        <v>280</v>
      </c>
      <c r="L24" s="144" t="s">
        <v>142</v>
      </c>
      <c r="M24" s="178">
        <v>269</v>
      </c>
      <c r="P24" s="221"/>
      <c r="R24" s="7">
        <v>0</v>
      </c>
      <c r="S24" s="8">
        <v>1</v>
      </c>
      <c r="T24" s="8" t="str">
        <f t="shared" si="0"/>
        <v>Dinamarca</v>
      </c>
      <c r="U24" s="9">
        <f t="shared" si="42"/>
        <v>2</v>
      </c>
      <c r="V24" s="8">
        <v>3</v>
      </c>
      <c r="W24" s="8">
        <v>1</v>
      </c>
      <c r="X24" s="8" t="str">
        <f t="shared" si="1"/>
        <v>Austrália</v>
      </c>
      <c r="Y24" s="9">
        <f t="shared" si="83"/>
        <v>2</v>
      </c>
      <c r="Z24" s="7">
        <v>2</v>
      </c>
      <c r="AA24" s="8">
        <v>3</v>
      </c>
      <c r="AB24" s="8" t="str">
        <f t="shared" si="2"/>
        <v>Dinamarca</v>
      </c>
      <c r="AC24" s="9">
        <f t="shared" si="84"/>
        <v>0</v>
      </c>
      <c r="AD24" s="7">
        <v>2</v>
      </c>
      <c r="AE24" s="8">
        <v>1</v>
      </c>
      <c r="AF24" s="8" t="str">
        <f t="shared" si="3"/>
        <v>Austrália</v>
      </c>
      <c r="AG24" s="9">
        <f t="shared" si="85"/>
        <v>2</v>
      </c>
      <c r="AH24" s="7">
        <v>1</v>
      </c>
      <c r="AI24" s="8">
        <v>2</v>
      </c>
      <c r="AJ24" s="8" t="str">
        <f t="shared" si="4"/>
        <v>Dinamarca</v>
      </c>
      <c r="AK24" s="9">
        <f t="shared" si="86"/>
        <v>2</v>
      </c>
      <c r="AL24" s="7">
        <v>2</v>
      </c>
      <c r="AM24" s="8">
        <v>3</v>
      </c>
      <c r="AN24" s="8" t="str">
        <f t="shared" si="5"/>
        <v>Dinamarca</v>
      </c>
      <c r="AO24" s="9">
        <f t="shared" si="87"/>
        <v>0</v>
      </c>
      <c r="AP24" s="7">
        <v>0</v>
      </c>
      <c r="AQ24" s="8">
        <v>0</v>
      </c>
      <c r="AR24" s="8" t="str">
        <f t="shared" si="6"/>
        <v>Empate</v>
      </c>
      <c r="AS24" s="9">
        <f t="shared" si="88"/>
        <v>6</v>
      </c>
      <c r="AT24" s="7">
        <v>0</v>
      </c>
      <c r="AU24" s="8">
        <v>1</v>
      </c>
      <c r="AV24" s="8" t="str">
        <f t="shared" si="7"/>
        <v>Dinamarca</v>
      </c>
      <c r="AW24" s="9">
        <f t="shared" si="89"/>
        <v>2</v>
      </c>
      <c r="AX24" s="7">
        <v>0</v>
      </c>
      <c r="AY24" s="8">
        <v>0</v>
      </c>
      <c r="AZ24" s="8" t="str">
        <f t="shared" si="8"/>
        <v>Empate</v>
      </c>
      <c r="BA24" s="9">
        <f t="shared" si="90"/>
        <v>6</v>
      </c>
      <c r="BB24" s="7">
        <v>1</v>
      </c>
      <c r="BC24" s="8">
        <v>1</v>
      </c>
      <c r="BD24" s="8" t="str">
        <f t="shared" si="9"/>
        <v>Empate</v>
      </c>
      <c r="BE24" s="9">
        <f t="shared" si="51"/>
        <v>13</v>
      </c>
      <c r="BF24" s="7">
        <v>1</v>
      </c>
      <c r="BG24" s="8">
        <v>0</v>
      </c>
      <c r="BH24" s="8" t="str">
        <f t="shared" si="10"/>
        <v>Austrália</v>
      </c>
      <c r="BI24" s="9">
        <f t="shared" si="91"/>
        <v>2</v>
      </c>
      <c r="BJ24" s="7">
        <v>1</v>
      </c>
      <c r="BK24" s="8">
        <v>2</v>
      </c>
      <c r="BL24" s="8" t="str">
        <f t="shared" si="11"/>
        <v>Dinamarca</v>
      </c>
      <c r="BM24" s="9">
        <f t="shared" si="92"/>
        <v>2</v>
      </c>
      <c r="BN24" s="7">
        <v>2</v>
      </c>
      <c r="BO24" s="8">
        <v>2</v>
      </c>
      <c r="BP24" s="8" t="str">
        <f t="shared" si="12"/>
        <v>Empate</v>
      </c>
      <c r="BQ24" s="9">
        <f t="shared" si="93"/>
        <v>6</v>
      </c>
      <c r="BR24" s="7">
        <v>1</v>
      </c>
      <c r="BS24" s="8">
        <v>2</v>
      </c>
      <c r="BT24" s="8" t="str">
        <f t="shared" si="13"/>
        <v>Dinamarca</v>
      </c>
      <c r="BU24" s="9">
        <f t="shared" si="94"/>
        <v>2</v>
      </c>
      <c r="BV24" s="7">
        <v>0</v>
      </c>
      <c r="BW24" s="8">
        <v>1</v>
      </c>
      <c r="BX24" s="8" t="str">
        <f t="shared" si="14"/>
        <v>Dinamarca</v>
      </c>
      <c r="BY24" s="9">
        <f t="shared" si="95"/>
        <v>2</v>
      </c>
      <c r="BZ24" s="7">
        <v>0</v>
      </c>
      <c r="CA24" s="8">
        <v>1</v>
      </c>
      <c r="CB24" s="8" t="str">
        <f t="shared" si="15"/>
        <v>Dinamarca</v>
      </c>
      <c r="CC24" s="9">
        <f t="shared" si="96"/>
        <v>2</v>
      </c>
      <c r="CD24" s="7">
        <v>0</v>
      </c>
      <c r="CE24" s="8">
        <v>0</v>
      </c>
      <c r="CF24" s="8" t="str">
        <f t="shared" si="16"/>
        <v>Empate</v>
      </c>
      <c r="CG24" s="9">
        <f t="shared" si="97"/>
        <v>6</v>
      </c>
      <c r="CH24" s="7">
        <v>0</v>
      </c>
      <c r="CI24" s="8">
        <v>2</v>
      </c>
      <c r="CJ24" s="8" t="str">
        <f t="shared" si="17"/>
        <v>Dinamarca</v>
      </c>
      <c r="CK24" s="9">
        <f t="shared" si="98"/>
        <v>0</v>
      </c>
      <c r="CL24" s="7">
        <v>3</v>
      </c>
      <c r="CM24" s="8">
        <v>1</v>
      </c>
      <c r="CN24" s="8" t="str">
        <f t="shared" si="18"/>
        <v>Austrália</v>
      </c>
      <c r="CO24" s="9">
        <f t="shared" si="99"/>
        <v>2</v>
      </c>
      <c r="CP24" s="7">
        <v>1</v>
      </c>
      <c r="CQ24" s="8">
        <v>1</v>
      </c>
      <c r="CR24" s="8" t="str">
        <f t="shared" si="19"/>
        <v>Empate</v>
      </c>
      <c r="CS24" s="9">
        <f t="shared" si="100"/>
        <v>13</v>
      </c>
      <c r="CT24" s="7">
        <v>2</v>
      </c>
      <c r="CU24" s="8">
        <v>2</v>
      </c>
      <c r="CV24" s="8" t="str">
        <f t="shared" si="20"/>
        <v>Empate</v>
      </c>
      <c r="CW24" s="9">
        <f t="shared" si="101"/>
        <v>6</v>
      </c>
      <c r="CX24" s="7">
        <v>0</v>
      </c>
      <c r="CY24" s="8">
        <v>1</v>
      </c>
      <c r="CZ24" s="8" t="str">
        <f t="shared" si="21"/>
        <v>Dinamarca</v>
      </c>
      <c r="DA24" s="9">
        <f t="shared" si="102"/>
        <v>2</v>
      </c>
      <c r="DB24" s="7">
        <v>2</v>
      </c>
      <c r="DC24" s="8">
        <v>1</v>
      </c>
      <c r="DD24" s="8" t="str">
        <f t="shared" si="22"/>
        <v>Austrália</v>
      </c>
      <c r="DE24" s="9">
        <f t="shared" si="103"/>
        <v>2</v>
      </c>
      <c r="DF24" s="7">
        <v>0</v>
      </c>
      <c r="DG24" s="8">
        <v>1</v>
      </c>
      <c r="DH24" s="8" t="str">
        <f t="shared" si="23"/>
        <v>Dinamarca</v>
      </c>
      <c r="DI24" s="9">
        <f t="shared" si="104"/>
        <v>2</v>
      </c>
      <c r="DJ24" s="7">
        <v>0</v>
      </c>
      <c r="DK24" s="8">
        <v>0</v>
      </c>
      <c r="DL24" s="8" t="str">
        <f t="shared" si="24"/>
        <v>Empate</v>
      </c>
      <c r="DM24" s="9">
        <f t="shared" si="105"/>
        <v>6</v>
      </c>
      <c r="DN24" s="7">
        <v>2</v>
      </c>
      <c r="DO24" s="8">
        <v>2</v>
      </c>
      <c r="DP24" s="8" t="str">
        <f t="shared" si="25"/>
        <v>Empate</v>
      </c>
      <c r="DQ24" s="9">
        <f t="shared" si="106"/>
        <v>6</v>
      </c>
      <c r="DR24" s="7">
        <v>0</v>
      </c>
      <c r="DS24" s="8">
        <v>0</v>
      </c>
      <c r="DT24" s="8" t="str">
        <f t="shared" si="26"/>
        <v>Empate</v>
      </c>
      <c r="DU24" s="9">
        <f t="shared" si="107"/>
        <v>6</v>
      </c>
      <c r="DV24" s="7">
        <v>1</v>
      </c>
      <c r="DW24" s="8">
        <v>0</v>
      </c>
      <c r="DX24" s="8" t="str">
        <f t="shared" si="27"/>
        <v>Austrália</v>
      </c>
      <c r="DY24" s="9">
        <f t="shared" si="108"/>
        <v>2</v>
      </c>
      <c r="DZ24" s="7">
        <v>1</v>
      </c>
      <c r="EA24" s="8">
        <v>1</v>
      </c>
      <c r="EB24" s="8" t="str">
        <f t="shared" si="28"/>
        <v>Empate</v>
      </c>
      <c r="EC24" s="9">
        <f t="shared" si="109"/>
        <v>13</v>
      </c>
      <c r="ED24" s="7">
        <v>2</v>
      </c>
      <c r="EE24" s="8">
        <v>0</v>
      </c>
      <c r="EF24" s="8" t="str">
        <f t="shared" si="29"/>
        <v>Austrália</v>
      </c>
      <c r="EG24" s="9">
        <f t="shared" si="110"/>
        <v>0</v>
      </c>
      <c r="EH24" s="7">
        <v>1</v>
      </c>
      <c r="EI24" s="8">
        <v>1</v>
      </c>
      <c r="EJ24" s="8" t="str">
        <f t="shared" si="30"/>
        <v>Empate</v>
      </c>
      <c r="EK24" s="9">
        <f t="shared" si="111"/>
        <v>13</v>
      </c>
      <c r="EL24" s="7">
        <v>2</v>
      </c>
      <c r="EM24" s="8">
        <v>1</v>
      </c>
      <c r="EN24" s="8" t="str">
        <f t="shared" si="31"/>
        <v>Austrália</v>
      </c>
      <c r="EO24" s="9">
        <f t="shared" si="112"/>
        <v>2</v>
      </c>
      <c r="EP24" s="7">
        <v>1</v>
      </c>
      <c r="EQ24" s="8">
        <v>2</v>
      </c>
      <c r="ER24" s="8" t="str">
        <f t="shared" si="32"/>
        <v>Dinamarca</v>
      </c>
      <c r="ES24" s="9">
        <f t="shared" si="113"/>
        <v>2</v>
      </c>
      <c r="ET24" s="7">
        <v>1</v>
      </c>
      <c r="EU24" s="8">
        <v>2</v>
      </c>
      <c r="EV24" s="8" t="str">
        <f t="shared" si="33"/>
        <v>Dinamarca</v>
      </c>
      <c r="EW24" s="9">
        <f t="shared" si="114"/>
        <v>2</v>
      </c>
      <c r="EX24" s="7">
        <v>1</v>
      </c>
      <c r="EY24" s="8">
        <v>1</v>
      </c>
      <c r="EZ24" s="8" t="str">
        <f t="shared" si="34"/>
        <v>Empate</v>
      </c>
      <c r="FA24" s="9">
        <f t="shared" si="115"/>
        <v>13</v>
      </c>
      <c r="FB24" s="7">
        <v>1</v>
      </c>
      <c r="FC24" s="8">
        <v>1</v>
      </c>
      <c r="FD24" s="8" t="str">
        <f t="shared" si="35"/>
        <v>Empate</v>
      </c>
      <c r="FE24" s="9">
        <f t="shared" si="116"/>
        <v>13</v>
      </c>
      <c r="FF24" s="7">
        <v>1</v>
      </c>
      <c r="FG24" s="8">
        <v>1</v>
      </c>
      <c r="FH24" s="8" t="str">
        <f t="shared" si="36"/>
        <v>Empate</v>
      </c>
      <c r="FI24" s="9">
        <f t="shared" si="117"/>
        <v>13</v>
      </c>
      <c r="FJ24" s="7">
        <v>1</v>
      </c>
      <c r="FK24" s="8">
        <v>2</v>
      </c>
      <c r="FL24" s="8" t="str">
        <f t="shared" si="37"/>
        <v>Dinamarca</v>
      </c>
      <c r="FM24" s="9">
        <f t="shared" si="118"/>
        <v>2</v>
      </c>
      <c r="FN24" s="7">
        <v>1</v>
      </c>
      <c r="FO24" s="8">
        <v>2</v>
      </c>
      <c r="FP24" s="8" t="str">
        <f t="shared" si="38"/>
        <v>Dinamarca</v>
      </c>
      <c r="FQ24" s="9">
        <f t="shared" si="119"/>
        <v>2</v>
      </c>
      <c r="FR24" s="7">
        <v>1</v>
      </c>
      <c r="FS24" s="8">
        <v>1</v>
      </c>
      <c r="FT24" s="8" t="str">
        <f t="shared" si="39"/>
        <v>Empate</v>
      </c>
      <c r="FU24" s="9">
        <f t="shared" si="120"/>
        <v>13</v>
      </c>
      <c r="FV24" s="7">
        <v>1</v>
      </c>
      <c r="FW24" s="8">
        <v>1</v>
      </c>
      <c r="FX24" s="8" t="str">
        <f t="shared" si="40"/>
        <v>Empate</v>
      </c>
      <c r="FY24" s="9">
        <f t="shared" si="121"/>
        <v>13</v>
      </c>
    </row>
    <row r="25" spans="1:181" ht="15.75" customHeight="1" x14ac:dyDescent="0.2">
      <c r="A25" s="5">
        <v>22</v>
      </c>
      <c r="B25" s="15" t="s">
        <v>2</v>
      </c>
      <c r="C25" s="3">
        <v>1</v>
      </c>
      <c r="D25" s="4">
        <v>0</v>
      </c>
      <c r="E25" s="16" t="s">
        <v>132</v>
      </c>
      <c r="F25" s="5" t="str">
        <f t="shared" si="41"/>
        <v>França</v>
      </c>
      <c r="H25" s="5" t="s">
        <v>41</v>
      </c>
      <c r="I25" s="23" t="str">
        <f>CX2</f>
        <v>ELEN GALBINE</v>
      </c>
      <c r="J25" s="23">
        <f>'1ª Fase'!$DA$2</f>
        <v>249</v>
      </c>
      <c r="L25" s="144" t="s">
        <v>173</v>
      </c>
      <c r="M25" s="178">
        <v>263</v>
      </c>
      <c r="P25" s="221"/>
      <c r="R25" s="7">
        <v>2</v>
      </c>
      <c r="S25" s="8">
        <v>1</v>
      </c>
      <c r="T25" s="8" t="str">
        <f t="shared" si="0"/>
        <v>França</v>
      </c>
      <c r="U25" s="9">
        <f t="shared" si="42"/>
        <v>6</v>
      </c>
      <c r="V25" s="8">
        <v>4</v>
      </c>
      <c r="W25" s="8">
        <v>2</v>
      </c>
      <c r="X25" s="8" t="str">
        <f t="shared" si="1"/>
        <v>França</v>
      </c>
      <c r="Y25" s="9">
        <f t="shared" si="83"/>
        <v>6</v>
      </c>
      <c r="Z25" s="7">
        <v>3</v>
      </c>
      <c r="AA25" s="8">
        <v>2</v>
      </c>
      <c r="AB25" s="8" t="str">
        <f t="shared" si="2"/>
        <v>França</v>
      </c>
      <c r="AC25" s="9">
        <f t="shared" si="84"/>
        <v>6</v>
      </c>
      <c r="AD25" s="7">
        <v>2</v>
      </c>
      <c r="AE25" s="8">
        <v>2</v>
      </c>
      <c r="AF25" s="8" t="str">
        <f t="shared" si="3"/>
        <v>Empate</v>
      </c>
      <c r="AG25" s="9">
        <f t="shared" si="85"/>
        <v>0</v>
      </c>
      <c r="AH25" s="7">
        <v>2</v>
      </c>
      <c r="AI25" s="8">
        <v>1</v>
      </c>
      <c r="AJ25" s="8" t="str">
        <f t="shared" si="4"/>
        <v>França</v>
      </c>
      <c r="AK25" s="9">
        <f t="shared" si="86"/>
        <v>6</v>
      </c>
      <c r="AL25" s="7">
        <v>5</v>
      </c>
      <c r="AM25" s="8">
        <v>1</v>
      </c>
      <c r="AN25" s="8" t="str">
        <f t="shared" si="5"/>
        <v>França</v>
      </c>
      <c r="AO25" s="9">
        <f t="shared" si="87"/>
        <v>6</v>
      </c>
      <c r="AP25" s="7">
        <v>2</v>
      </c>
      <c r="AQ25" s="8">
        <v>0</v>
      </c>
      <c r="AR25" s="8" t="str">
        <f t="shared" si="6"/>
        <v>França</v>
      </c>
      <c r="AS25" s="9">
        <f t="shared" si="88"/>
        <v>8</v>
      </c>
      <c r="AT25" s="7">
        <v>2</v>
      </c>
      <c r="AU25" s="8">
        <v>1</v>
      </c>
      <c r="AV25" s="8" t="str">
        <f t="shared" si="7"/>
        <v>França</v>
      </c>
      <c r="AW25" s="9">
        <f t="shared" si="89"/>
        <v>6</v>
      </c>
      <c r="AX25" s="7">
        <v>3</v>
      </c>
      <c r="AY25" s="8">
        <v>2</v>
      </c>
      <c r="AZ25" s="8" t="str">
        <f t="shared" si="8"/>
        <v>França</v>
      </c>
      <c r="BA25" s="9">
        <f t="shared" si="90"/>
        <v>6</v>
      </c>
      <c r="BB25" s="7">
        <v>2</v>
      </c>
      <c r="BC25" s="8">
        <v>1</v>
      </c>
      <c r="BD25" s="8" t="str">
        <f t="shared" si="9"/>
        <v>França</v>
      </c>
      <c r="BE25" s="9">
        <f t="shared" si="51"/>
        <v>6</v>
      </c>
      <c r="BF25" s="7">
        <v>2</v>
      </c>
      <c r="BG25" s="8">
        <v>0</v>
      </c>
      <c r="BH25" s="8" t="str">
        <f t="shared" si="10"/>
        <v>França</v>
      </c>
      <c r="BI25" s="9">
        <f t="shared" si="91"/>
        <v>8</v>
      </c>
      <c r="BJ25" s="7">
        <v>3</v>
      </c>
      <c r="BK25" s="8">
        <v>1</v>
      </c>
      <c r="BL25" s="8" t="str">
        <f t="shared" si="11"/>
        <v>França</v>
      </c>
      <c r="BM25" s="9">
        <f t="shared" si="92"/>
        <v>6</v>
      </c>
      <c r="BN25" s="7">
        <v>3</v>
      </c>
      <c r="BO25" s="8">
        <v>2</v>
      </c>
      <c r="BP25" s="8" t="str">
        <f t="shared" si="12"/>
        <v>França</v>
      </c>
      <c r="BQ25" s="9">
        <f t="shared" si="93"/>
        <v>6</v>
      </c>
      <c r="BR25" s="7">
        <v>2</v>
      </c>
      <c r="BS25" s="8">
        <v>0</v>
      </c>
      <c r="BT25" s="8" t="str">
        <f t="shared" si="13"/>
        <v>França</v>
      </c>
      <c r="BU25" s="9">
        <f t="shared" si="94"/>
        <v>8</v>
      </c>
      <c r="BV25" s="7">
        <v>2</v>
      </c>
      <c r="BW25" s="8">
        <v>1</v>
      </c>
      <c r="BX25" s="8" t="str">
        <f t="shared" si="14"/>
        <v>França</v>
      </c>
      <c r="BY25" s="9">
        <f t="shared" si="95"/>
        <v>6</v>
      </c>
      <c r="BZ25" s="7">
        <v>2</v>
      </c>
      <c r="CA25" s="8">
        <v>1</v>
      </c>
      <c r="CB25" s="8" t="str">
        <f t="shared" si="15"/>
        <v>França</v>
      </c>
      <c r="CC25" s="9">
        <f t="shared" si="96"/>
        <v>6</v>
      </c>
      <c r="CD25" s="7">
        <v>1</v>
      </c>
      <c r="CE25" s="8">
        <v>0</v>
      </c>
      <c r="CF25" s="8" t="str">
        <f t="shared" si="16"/>
        <v>França</v>
      </c>
      <c r="CG25" s="9">
        <f t="shared" si="97"/>
        <v>13</v>
      </c>
      <c r="CH25" s="7">
        <v>3</v>
      </c>
      <c r="CI25" s="8">
        <v>1</v>
      </c>
      <c r="CJ25" s="8" t="str">
        <f t="shared" si="17"/>
        <v>França</v>
      </c>
      <c r="CK25" s="9">
        <f t="shared" si="98"/>
        <v>6</v>
      </c>
      <c r="CL25" s="7">
        <v>2</v>
      </c>
      <c r="CM25" s="8">
        <v>1</v>
      </c>
      <c r="CN25" s="8" t="str">
        <f t="shared" si="18"/>
        <v>França</v>
      </c>
      <c r="CO25" s="9">
        <f t="shared" si="99"/>
        <v>6</v>
      </c>
      <c r="CP25" s="7">
        <v>1</v>
      </c>
      <c r="CQ25" s="8">
        <v>1</v>
      </c>
      <c r="CR25" s="8" t="str">
        <f t="shared" si="19"/>
        <v>Empate</v>
      </c>
      <c r="CS25" s="9">
        <f t="shared" si="100"/>
        <v>2</v>
      </c>
      <c r="CT25" s="7">
        <v>2</v>
      </c>
      <c r="CU25" s="8">
        <v>0</v>
      </c>
      <c r="CV25" s="8" t="str">
        <f t="shared" si="20"/>
        <v>França</v>
      </c>
      <c r="CW25" s="9">
        <f t="shared" si="101"/>
        <v>8</v>
      </c>
      <c r="CX25" s="7">
        <v>2</v>
      </c>
      <c r="CY25" s="8">
        <v>0</v>
      </c>
      <c r="CZ25" s="8" t="str">
        <f t="shared" si="21"/>
        <v>França</v>
      </c>
      <c r="DA25" s="9">
        <f t="shared" si="102"/>
        <v>8</v>
      </c>
      <c r="DB25" s="7">
        <v>2</v>
      </c>
      <c r="DC25" s="8">
        <v>1</v>
      </c>
      <c r="DD25" s="8" t="str">
        <f t="shared" si="22"/>
        <v>França</v>
      </c>
      <c r="DE25" s="9">
        <f t="shared" si="103"/>
        <v>6</v>
      </c>
      <c r="DF25" s="7">
        <v>2</v>
      </c>
      <c r="DG25" s="8">
        <v>1</v>
      </c>
      <c r="DH25" s="8" t="str">
        <f t="shared" si="23"/>
        <v>França</v>
      </c>
      <c r="DI25" s="9">
        <f t="shared" si="104"/>
        <v>6</v>
      </c>
      <c r="DJ25" s="7">
        <v>1</v>
      </c>
      <c r="DK25" s="8">
        <v>0</v>
      </c>
      <c r="DL25" s="8" t="str">
        <f t="shared" si="24"/>
        <v>França</v>
      </c>
      <c r="DM25" s="9">
        <f t="shared" si="105"/>
        <v>13</v>
      </c>
      <c r="DN25" s="7">
        <v>3</v>
      </c>
      <c r="DO25" s="8">
        <v>0</v>
      </c>
      <c r="DP25" s="8" t="str">
        <f t="shared" si="25"/>
        <v>França</v>
      </c>
      <c r="DQ25" s="9">
        <f t="shared" si="106"/>
        <v>8</v>
      </c>
      <c r="DR25" s="7">
        <v>0</v>
      </c>
      <c r="DS25" s="8">
        <v>1</v>
      </c>
      <c r="DT25" s="8" t="str">
        <f t="shared" si="26"/>
        <v>Peru</v>
      </c>
      <c r="DU25" s="9">
        <f t="shared" si="107"/>
        <v>0</v>
      </c>
      <c r="DV25" s="7">
        <v>3</v>
      </c>
      <c r="DW25" s="8">
        <v>1</v>
      </c>
      <c r="DX25" s="8" t="str">
        <f t="shared" si="27"/>
        <v>França</v>
      </c>
      <c r="DY25" s="9">
        <f t="shared" si="108"/>
        <v>6</v>
      </c>
      <c r="DZ25" s="7">
        <v>2</v>
      </c>
      <c r="EA25" s="8">
        <v>1</v>
      </c>
      <c r="EB25" s="8" t="str">
        <f t="shared" si="28"/>
        <v>França</v>
      </c>
      <c r="EC25" s="9">
        <f t="shared" si="109"/>
        <v>6</v>
      </c>
      <c r="ED25" s="7">
        <v>3</v>
      </c>
      <c r="EE25" s="8">
        <v>1</v>
      </c>
      <c r="EF25" s="8" t="str">
        <f t="shared" si="29"/>
        <v>França</v>
      </c>
      <c r="EG25" s="9">
        <f t="shared" si="110"/>
        <v>6</v>
      </c>
      <c r="EH25" s="7">
        <v>3</v>
      </c>
      <c r="EI25" s="8">
        <v>1</v>
      </c>
      <c r="EJ25" s="8" t="str">
        <f t="shared" si="30"/>
        <v>França</v>
      </c>
      <c r="EK25" s="9">
        <f t="shared" si="111"/>
        <v>6</v>
      </c>
      <c r="EL25" s="7">
        <v>3</v>
      </c>
      <c r="EM25" s="8">
        <v>1</v>
      </c>
      <c r="EN25" s="8" t="str">
        <f t="shared" si="31"/>
        <v>França</v>
      </c>
      <c r="EO25" s="9">
        <f t="shared" si="112"/>
        <v>6</v>
      </c>
      <c r="EP25" s="7">
        <v>3</v>
      </c>
      <c r="EQ25" s="8">
        <v>0</v>
      </c>
      <c r="ER25" s="8" t="str">
        <f t="shared" si="32"/>
        <v>França</v>
      </c>
      <c r="ES25" s="9">
        <f t="shared" si="113"/>
        <v>8</v>
      </c>
      <c r="ET25" s="7">
        <v>4</v>
      </c>
      <c r="EU25" s="8">
        <v>1</v>
      </c>
      <c r="EV25" s="8" t="str">
        <f t="shared" si="33"/>
        <v>França</v>
      </c>
      <c r="EW25" s="9">
        <f t="shared" si="114"/>
        <v>6</v>
      </c>
      <c r="EX25" s="7">
        <v>2</v>
      </c>
      <c r="EY25" s="8">
        <v>0</v>
      </c>
      <c r="EZ25" s="8" t="str">
        <f t="shared" si="34"/>
        <v>França</v>
      </c>
      <c r="FA25" s="9">
        <f t="shared" si="115"/>
        <v>8</v>
      </c>
      <c r="FB25" s="7">
        <v>2</v>
      </c>
      <c r="FC25" s="8">
        <v>1</v>
      </c>
      <c r="FD25" s="8" t="str">
        <f t="shared" si="35"/>
        <v>França</v>
      </c>
      <c r="FE25" s="9">
        <f t="shared" si="116"/>
        <v>6</v>
      </c>
      <c r="FF25" s="7">
        <v>2</v>
      </c>
      <c r="FG25" s="8">
        <v>1</v>
      </c>
      <c r="FH25" s="8" t="str">
        <f t="shared" si="36"/>
        <v>França</v>
      </c>
      <c r="FI25" s="9">
        <f t="shared" si="117"/>
        <v>6</v>
      </c>
      <c r="FJ25" s="7">
        <v>1</v>
      </c>
      <c r="FK25" s="8">
        <v>0</v>
      </c>
      <c r="FL25" s="8" t="str">
        <f t="shared" si="37"/>
        <v>França</v>
      </c>
      <c r="FM25" s="9">
        <f t="shared" si="118"/>
        <v>13</v>
      </c>
      <c r="FN25" s="7">
        <v>2</v>
      </c>
      <c r="FO25" s="8">
        <v>2</v>
      </c>
      <c r="FP25" s="8" t="str">
        <f t="shared" si="38"/>
        <v>Empate</v>
      </c>
      <c r="FQ25" s="9">
        <f t="shared" si="119"/>
        <v>0</v>
      </c>
      <c r="FR25" s="7">
        <v>1</v>
      </c>
      <c r="FS25" s="8">
        <v>0</v>
      </c>
      <c r="FT25" s="8" t="str">
        <f t="shared" si="39"/>
        <v>França</v>
      </c>
      <c r="FU25" s="9">
        <f t="shared" si="120"/>
        <v>13</v>
      </c>
      <c r="FV25" s="7">
        <v>2</v>
      </c>
      <c r="FW25" s="8">
        <v>1</v>
      </c>
      <c r="FX25" s="8" t="str">
        <f t="shared" si="40"/>
        <v>França</v>
      </c>
      <c r="FY25" s="9">
        <f t="shared" si="121"/>
        <v>6</v>
      </c>
    </row>
    <row r="26" spans="1:181" ht="15.75" customHeight="1" x14ac:dyDescent="0.2">
      <c r="A26" s="5">
        <v>23</v>
      </c>
      <c r="B26" s="15" t="s">
        <v>3</v>
      </c>
      <c r="C26" s="3">
        <v>0</v>
      </c>
      <c r="D26" s="4">
        <v>3</v>
      </c>
      <c r="E26" s="16" t="s">
        <v>83</v>
      </c>
      <c r="F26" s="5" t="str">
        <f t="shared" si="41"/>
        <v>Croácia</v>
      </c>
      <c r="H26" s="5" t="s">
        <v>42</v>
      </c>
      <c r="I26" s="23" t="str">
        <f>DB2</f>
        <v>BENE</v>
      </c>
      <c r="J26" s="23">
        <f>'1ª Fase'!$DE$2</f>
        <v>277</v>
      </c>
      <c r="L26" s="144" t="s">
        <v>121</v>
      </c>
      <c r="M26" s="178">
        <v>262</v>
      </c>
      <c r="P26" s="221"/>
      <c r="R26" s="7">
        <v>4</v>
      </c>
      <c r="S26" s="8">
        <v>0</v>
      </c>
      <c r="T26" s="8" t="str">
        <f t="shared" si="0"/>
        <v>Argentina</v>
      </c>
      <c r="U26" s="9">
        <f t="shared" si="42"/>
        <v>0</v>
      </c>
      <c r="V26" s="8">
        <v>3</v>
      </c>
      <c r="W26" s="8">
        <v>2</v>
      </c>
      <c r="X26" s="8" t="str">
        <f t="shared" si="1"/>
        <v>Argentina</v>
      </c>
      <c r="Y26" s="9">
        <f t="shared" si="83"/>
        <v>0</v>
      </c>
      <c r="Z26" s="7">
        <v>1</v>
      </c>
      <c r="AA26" s="8">
        <v>0</v>
      </c>
      <c r="AB26" s="8" t="str">
        <f t="shared" si="2"/>
        <v>Argentina</v>
      </c>
      <c r="AC26" s="9">
        <f t="shared" si="84"/>
        <v>0</v>
      </c>
      <c r="AD26" s="7">
        <v>3</v>
      </c>
      <c r="AE26" s="8">
        <v>1</v>
      </c>
      <c r="AF26" s="8" t="str">
        <f t="shared" si="3"/>
        <v>Argentina</v>
      </c>
      <c r="AG26" s="9">
        <f t="shared" si="85"/>
        <v>0</v>
      </c>
      <c r="AH26" s="7">
        <v>2</v>
      </c>
      <c r="AI26" s="8">
        <v>1</v>
      </c>
      <c r="AJ26" s="8" t="str">
        <f t="shared" si="4"/>
        <v>Argentina</v>
      </c>
      <c r="AK26" s="9">
        <f t="shared" si="86"/>
        <v>0</v>
      </c>
      <c r="AL26" s="7">
        <v>3</v>
      </c>
      <c r="AM26" s="8">
        <v>2</v>
      </c>
      <c r="AN26" s="8" t="str">
        <f t="shared" si="5"/>
        <v>Argentina</v>
      </c>
      <c r="AO26" s="9">
        <f t="shared" si="87"/>
        <v>0</v>
      </c>
      <c r="AP26" s="7">
        <v>2</v>
      </c>
      <c r="AQ26" s="8">
        <v>0</v>
      </c>
      <c r="AR26" s="8" t="str">
        <f t="shared" si="6"/>
        <v>Argentina</v>
      </c>
      <c r="AS26" s="9">
        <f t="shared" si="88"/>
        <v>0</v>
      </c>
      <c r="AT26" s="7">
        <v>2</v>
      </c>
      <c r="AU26" s="8">
        <v>1</v>
      </c>
      <c r="AV26" s="8" t="str">
        <f t="shared" si="7"/>
        <v>Argentina</v>
      </c>
      <c r="AW26" s="9">
        <f t="shared" si="89"/>
        <v>0</v>
      </c>
      <c r="AX26" s="7">
        <v>0</v>
      </c>
      <c r="AY26" s="8">
        <v>1</v>
      </c>
      <c r="AZ26" s="8" t="str">
        <f t="shared" si="8"/>
        <v>Croácia</v>
      </c>
      <c r="BA26" s="9">
        <f t="shared" si="90"/>
        <v>8</v>
      </c>
      <c r="BB26" s="7">
        <v>2</v>
      </c>
      <c r="BC26" s="8">
        <v>1</v>
      </c>
      <c r="BD26" s="8" t="str">
        <f t="shared" si="9"/>
        <v>Argentina</v>
      </c>
      <c r="BE26" s="9">
        <f t="shared" si="51"/>
        <v>0</v>
      </c>
      <c r="BF26" s="7">
        <v>3</v>
      </c>
      <c r="BG26" s="8">
        <v>1</v>
      </c>
      <c r="BH26" s="8" t="str">
        <f t="shared" si="10"/>
        <v>Argentina</v>
      </c>
      <c r="BI26" s="9">
        <f t="shared" si="91"/>
        <v>0</v>
      </c>
      <c r="BJ26" s="7">
        <v>2</v>
      </c>
      <c r="BK26" s="8">
        <v>2</v>
      </c>
      <c r="BL26" s="8" t="str">
        <f t="shared" si="11"/>
        <v>Empate</v>
      </c>
      <c r="BM26" s="9">
        <f t="shared" si="92"/>
        <v>0</v>
      </c>
      <c r="BN26" s="7">
        <v>3</v>
      </c>
      <c r="BO26" s="8">
        <v>1</v>
      </c>
      <c r="BP26" s="8" t="str">
        <f t="shared" si="12"/>
        <v>Argentina</v>
      </c>
      <c r="BQ26" s="9">
        <f t="shared" si="93"/>
        <v>0</v>
      </c>
      <c r="BR26" s="7">
        <v>1</v>
      </c>
      <c r="BS26" s="8">
        <v>1</v>
      </c>
      <c r="BT26" s="8" t="str">
        <f t="shared" si="13"/>
        <v>Empate</v>
      </c>
      <c r="BU26" s="9">
        <f t="shared" si="94"/>
        <v>0</v>
      </c>
      <c r="BV26" s="7">
        <v>2</v>
      </c>
      <c r="BW26" s="8">
        <v>0</v>
      </c>
      <c r="BX26" s="8" t="str">
        <f t="shared" si="14"/>
        <v>Argentina</v>
      </c>
      <c r="BY26" s="9">
        <f t="shared" si="95"/>
        <v>0</v>
      </c>
      <c r="BZ26" s="7">
        <v>2</v>
      </c>
      <c r="CA26" s="8">
        <v>1</v>
      </c>
      <c r="CB26" s="8" t="str">
        <f t="shared" si="15"/>
        <v>Argentina</v>
      </c>
      <c r="CC26" s="9">
        <f t="shared" si="96"/>
        <v>0</v>
      </c>
      <c r="CD26" s="7">
        <v>1</v>
      </c>
      <c r="CE26" s="8">
        <v>0</v>
      </c>
      <c r="CF26" s="8" t="str">
        <f t="shared" si="16"/>
        <v>Argentina</v>
      </c>
      <c r="CG26" s="9">
        <f t="shared" si="97"/>
        <v>0</v>
      </c>
      <c r="CH26" s="7">
        <v>2</v>
      </c>
      <c r="CI26" s="8">
        <v>1</v>
      </c>
      <c r="CJ26" s="8" t="str">
        <f t="shared" si="17"/>
        <v>Argentina</v>
      </c>
      <c r="CK26" s="9">
        <f t="shared" si="98"/>
        <v>0</v>
      </c>
      <c r="CL26" s="7">
        <v>2</v>
      </c>
      <c r="CM26" s="8">
        <v>2</v>
      </c>
      <c r="CN26" s="8" t="str">
        <f t="shared" si="18"/>
        <v>Empate</v>
      </c>
      <c r="CO26" s="9">
        <f t="shared" si="99"/>
        <v>0</v>
      </c>
      <c r="CP26" s="7">
        <v>2</v>
      </c>
      <c r="CQ26" s="8">
        <v>1</v>
      </c>
      <c r="CR26" s="8" t="str">
        <f t="shared" si="19"/>
        <v>Argentina</v>
      </c>
      <c r="CS26" s="9">
        <f t="shared" si="100"/>
        <v>0</v>
      </c>
      <c r="CT26" s="7">
        <v>3</v>
      </c>
      <c r="CU26" s="8">
        <v>1</v>
      </c>
      <c r="CV26" s="8" t="str">
        <f t="shared" si="20"/>
        <v>Argentina</v>
      </c>
      <c r="CW26" s="9">
        <f t="shared" si="101"/>
        <v>0</v>
      </c>
      <c r="CX26" s="7">
        <v>1</v>
      </c>
      <c r="CY26" s="8">
        <v>0</v>
      </c>
      <c r="CZ26" s="8" t="str">
        <f t="shared" si="21"/>
        <v>Argentina</v>
      </c>
      <c r="DA26" s="9">
        <f t="shared" si="102"/>
        <v>0</v>
      </c>
      <c r="DB26" s="7">
        <v>3</v>
      </c>
      <c r="DC26" s="8">
        <v>1</v>
      </c>
      <c r="DD26" s="8" t="str">
        <f t="shared" si="22"/>
        <v>Argentina</v>
      </c>
      <c r="DE26" s="9">
        <f t="shared" si="103"/>
        <v>0</v>
      </c>
      <c r="DF26" s="7">
        <v>1</v>
      </c>
      <c r="DG26" s="8">
        <v>0</v>
      </c>
      <c r="DH26" s="8" t="str">
        <f t="shared" si="23"/>
        <v>Argentina</v>
      </c>
      <c r="DI26" s="9">
        <f t="shared" si="104"/>
        <v>0</v>
      </c>
      <c r="DJ26" s="7">
        <v>2</v>
      </c>
      <c r="DK26" s="8">
        <v>1</v>
      </c>
      <c r="DL26" s="8" t="str">
        <f t="shared" si="24"/>
        <v>Argentina</v>
      </c>
      <c r="DM26" s="9">
        <f t="shared" si="105"/>
        <v>0</v>
      </c>
      <c r="DN26" s="7">
        <v>1</v>
      </c>
      <c r="DO26" s="8">
        <v>1</v>
      </c>
      <c r="DP26" s="8" t="str">
        <f t="shared" si="25"/>
        <v>Empate</v>
      </c>
      <c r="DQ26" s="9">
        <f t="shared" si="106"/>
        <v>0</v>
      </c>
      <c r="DR26" s="7">
        <v>0</v>
      </c>
      <c r="DS26" s="8">
        <v>1</v>
      </c>
      <c r="DT26" s="8" t="str">
        <f t="shared" si="26"/>
        <v>Croácia</v>
      </c>
      <c r="DU26" s="9">
        <f t="shared" si="107"/>
        <v>8</v>
      </c>
      <c r="DV26" s="7">
        <v>1</v>
      </c>
      <c r="DW26" s="8">
        <v>0</v>
      </c>
      <c r="DX26" s="8" t="str">
        <f t="shared" si="27"/>
        <v>Argentina</v>
      </c>
      <c r="DY26" s="9">
        <f t="shared" si="108"/>
        <v>0</v>
      </c>
      <c r="DZ26" s="7">
        <v>2</v>
      </c>
      <c r="EA26" s="8">
        <v>1</v>
      </c>
      <c r="EB26" s="8" t="str">
        <f t="shared" si="28"/>
        <v>Argentina</v>
      </c>
      <c r="EC26" s="9">
        <f t="shared" si="109"/>
        <v>0</v>
      </c>
      <c r="ED26" s="7">
        <v>2</v>
      </c>
      <c r="EE26" s="8">
        <v>1</v>
      </c>
      <c r="EF26" s="8" t="str">
        <f t="shared" si="29"/>
        <v>Argentina</v>
      </c>
      <c r="EG26" s="9">
        <f t="shared" si="110"/>
        <v>0</v>
      </c>
      <c r="EH26" s="7">
        <v>0</v>
      </c>
      <c r="EI26" s="8">
        <v>0</v>
      </c>
      <c r="EJ26" s="8" t="str">
        <f t="shared" si="30"/>
        <v>Empate</v>
      </c>
      <c r="EK26" s="9">
        <f t="shared" si="111"/>
        <v>2</v>
      </c>
      <c r="EL26" s="7">
        <v>2</v>
      </c>
      <c r="EM26" s="8">
        <v>1</v>
      </c>
      <c r="EN26" s="8" t="str">
        <f t="shared" si="31"/>
        <v>Argentina</v>
      </c>
      <c r="EO26" s="9">
        <f t="shared" si="112"/>
        <v>0</v>
      </c>
      <c r="EP26" s="7">
        <v>2</v>
      </c>
      <c r="EQ26" s="8">
        <v>0</v>
      </c>
      <c r="ER26" s="8" t="str">
        <f t="shared" si="32"/>
        <v>Argentina</v>
      </c>
      <c r="ES26" s="9">
        <f t="shared" si="113"/>
        <v>0</v>
      </c>
      <c r="ET26" s="7">
        <v>5</v>
      </c>
      <c r="EU26" s="8">
        <v>1</v>
      </c>
      <c r="EV26" s="8" t="str">
        <f t="shared" si="33"/>
        <v>Argentina</v>
      </c>
      <c r="EW26" s="9">
        <f t="shared" si="114"/>
        <v>0</v>
      </c>
      <c r="EX26" s="7">
        <v>3</v>
      </c>
      <c r="EY26" s="8">
        <v>0</v>
      </c>
      <c r="EZ26" s="8" t="str">
        <f t="shared" si="34"/>
        <v>Argentina</v>
      </c>
      <c r="FA26" s="9">
        <f t="shared" si="115"/>
        <v>0</v>
      </c>
      <c r="FB26" s="7">
        <v>1</v>
      </c>
      <c r="FC26" s="8">
        <v>0</v>
      </c>
      <c r="FD26" s="8" t="str">
        <f t="shared" si="35"/>
        <v>Argentina</v>
      </c>
      <c r="FE26" s="9">
        <f t="shared" si="116"/>
        <v>0</v>
      </c>
      <c r="FF26" s="7">
        <v>1</v>
      </c>
      <c r="FG26" s="8">
        <v>0</v>
      </c>
      <c r="FH26" s="8" t="str">
        <f t="shared" si="36"/>
        <v>Argentina</v>
      </c>
      <c r="FI26" s="9">
        <f t="shared" si="117"/>
        <v>0</v>
      </c>
      <c r="FJ26" s="7">
        <v>2</v>
      </c>
      <c r="FK26" s="8">
        <v>0</v>
      </c>
      <c r="FL26" s="8" t="str">
        <f t="shared" si="37"/>
        <v>Argentina</v>
      </c>
      <c r="FM26" s="9">
        <f t="shared" si="118"/>
        <v>0</v>
      </c>
      <c r="FN26" s="7">
        <v>0</v>
      </c>
      <c r="FO26" s="8">
        <v>1</v>
      </c>
      <c r="FP26" s="8" t="str">
        <f t="shared" si="38"/>
        <v>Croácia</v>
      </c>
      <c r="FQ26" s="9">
        <f t="shared" si="119"/>
        <v>8</v>
      </c>
      <c r="FR26" s="7">
        <v>2</v>
      </c>
      <c r="FS26" s="8">
        <v>1</v>
      </c>
      <c r="FT26" s="8" t="str">
        <f t="shared" si="39"/>
        <v>Argentina</v>
      </c>
      <c r="FU26" s="9">
        <f t="shared" si="120"/>
        <v>0</v>
      </c>
      <c r="FV26" s="7">
        <v>1</v>
      </c>
      <c r="FW26" s="8">
        <v>2</v>
      </c>
      <c r="FX26" s="8" t="str">
        <f t="shared" si="40"/>
        <v>Croácia</v>
      </c>
      <c r="FY26" s="9">
        <f t="shared" si="121"/>
        <v>6</v>
      </c>
    </row>
    <row r="27" spans="1:181" ht="15.75" customHeight="1" x14ac:dyDescent="0.2">
      <c r="A27" s="5">
        <v>24</v>
      </c>
      <c r="B27" s="15" t="s">
        <v>12</v>
      </c>
      <c r="C27" s="3">
        <v>2</v>
      </c>
      <c r="D27" s="4">
        <v>0</v>
      </c>
      <c r="E27" s="16" t="s">
        <v>84</v>
      </c>
      <c r="F27" s="5" t="str">
        <f t="shared" si="41"/>
        <v>Brasil</v>
      </c>
      <c r="H27" s="5" t="s">
        <v>179</v>
      </c>
      <c r="I27" s="23" t="str">
        <f>DF2</f>
        <v>FERNANDO</v>
      </c>
      <c r="J27" s="23">
        <f>'1ª Fase'!$DI$2</f>
        <v>232</v>
      </c>
      <c r="L27" s="144" t="s">
        <v>154</v>
      </c>
      <c r="M27" s="178">
        <v>261</v>
      </c>
      <c r="P27" s="221"/>
      <c r="R27" s="95">
        <v>2</v>
      </c>
      <c r="S27" s="93">
        <v>1</v>
      </c>
      <c r="T27" s="93" t="str">
        <f t="shared" si="0"/>
        <v>Brasil</v>
      </c>
      <c r="U27" s="94">
        <f>(IF($A27&gt;$A$2,0,IF(T27=$F27,6,0)+IF($C27=R27,2,0)+IF($D27=S27,2,0))+IF((IF($A27&gt;$A$2,0,IF(T27=$F27,6,0)+IF($C27=R27,2,0)+IF($D27=S27,2,0)))=10,3,0))*3</f>
        <v>24</v>
      </c>
      <c r="V27" s="93">
        <v>4</v>
      </c>
      <c r="W27" s="93">
        <v>1</v>
      </c>
      <c r="X27" s="93" t="str">
        <f t="shared" si="1"/>
        <v>Brasil</v>
      </c>
      <c r="Y27" s="94">
        <f>(IF($A27&gt;$A$2,0,IF(X27=$F27,6,0)+IF($C27=V27,2,0)+IF($D27=W27,2,0))+IF((IF($A27&gt;$A$2,0,IF(X27=$F27,6,0)+IF($C27=V27,2,0)+IF($D27=W27,2,0)))=10,3,0))*3</f>
        <v>18</v>
      </c>
      <c r="Z27" s="95">
        <v>2</v>
      </c>
      <c r="AA27" s="93">
        <v>1</v>
      </c>
      <c r="AB27" s="93" t="str">
        <f t="shared" si="2"/>
        <v>Brasil</v>
      </c>
      <c r="AC27" s="94">
        <f>(IF($A27&gt;$A$2,0,IF(AB27=$F27,6,0)+IF($C27=Z27,2,0)+IF($D27=AA27,2,0))+IF((IF($A27&gt;$A$2,0,IF(AB27=$F27,6,0)+IF($C27=Z27,2,0)+IF($D27=AA27,2,0)))=10,3,0))*3</f>
        <v>24</v>
      </c>
      <c r="AD27" s="95">
        <v>2</v>
      </c>
      <c r="AE27" s="93">
        <v>0</v>
      </c>
      <c r="AF27" s="93" t="str">
        <f t="shared" si="3"/>
        <v>Brasil</v>
      </c>
      <c r="AG27" s="94">
        <f>(IF($A27&gt;$A$2,0,IF(AF27=$F27,6,0)+IF($C27=AD27,2,0)+IF($D27=AE27,2,0))+IF((IF($A27&gt;$A$2,0,IF(AF27=$F27,6,0)+IF($C27=AD27,2,0)+IF($D27=AE27,2,0)))=10,3,0))*3</f>
        <v>39</v>
      </c>
      <c r="AH27" s="95">
        <v>3</v>
      </c>
      <c r="AI27" s="93">
        <v>0</v>
      </c>
      <c r="AJ27" s="93" t="str">
        <f t="shared" si="4"/>
        <v>Brasil</v>
      </c>
      <c r="AK27" s="94">
        <f>(IF($A27&gt;$A$2,0,IF(AJ27=$F27,6,0)+IF($C27=AH27,2,0)+IF($D27=AI27,2,0))+IF((IF($A27&gt;$A$2,0,IF(AJ27=$F27,6,0)+IF($C27=AH27,2,0)+IF($D27=AI27,2,0)))=10,3,0))*3</f>
        <v>24</v>
      </c>
      <c r="AL27" s="95">
        <v>4</v>
      </c>
      <c r="AM27" s="93">
        <v>0</v>
      </c>
      <c r="AN27" s="93" t="str">
        <f t="shared" si="5"/>
        <v>Brasil</v>
      </c>
      <c r="AO27" s="94">
        <f>(IF($A27&gt;$A$2,0,IF(AN27=$F27,6,0)+IF($C27=AL27,2,0)+IF($D27=AM27,2,0))+IF((IF($A27&gt;$A$2,0,IF(AN27=$F27,6,0)+IF($C27=AL27,2,0)+IF($D27=AM27,2,0)))=10,3,0))*3</f>
        <v>24</v>
      </c>
      <c r="AP27" s="95">
        <v>2</v>
      </c>
      <c r="AQ27" s="93">
        <v>1</v>
      </c>
      <c r="AR27" s="93" t="str">
        <f t="shared" si="6"/>
        <v>Brasil</v>
      </c>
      <c r="AS27" s="94">
        <f>(IF($A27&gt;$A$2,0,IF(AR27=$F27,6,0)+IF($C27=AP27,2,0)+IF($D27=AQ27,2,0))+IF((IF($A27&gt;$A$2,0,IF(AR27=$F27,6,0)+IF($C27=AP27,2,0)+IF($D27=AQ27,2,0)))=10,3,0))*3</f>
        <v>24</v>
      </c>
      <c r="AT27" s="95">
        <v>1</v>
      </c>
      <c r="AU27" s="93">
        <v>0</v>
      </c>
      <c r="AV27" s="93" t="str">
        <f t="shared" si="7"/>
        <v>Brasil</v>
      </c>
      <c r="AW27" s="94">
        <f>(IF($A27&gt;$A$2,0,IF(AV27=$F27,6,0)+IF($C27=AT27,2,0)+IF($D27=AU27,2,0))+IF((IF($A27&gt;$A$2,0,IF(AV27=$F27,6,0)+IF($C27=AT27,2,0)+IF($D27=AU27,2,0)))=10,3,0))*3</f>
        <v>24</v>
      </c>
      <c r="AX27" s="95">
        <v>3</v>
      </c>
      <c r="AY27" s="93">
        <v>1</v>
      </c>
      <c r="AZ27" s="93" t="str">
        <f t="shared" si="8"/>
        <v>Brasil</v>
      </c>
      <c r="BA27" s="94">
        <f>(IF($A27&gt;$A$2,0,IF(AZ27=$F27,6,0)+IF($C27=AX27,2,0)+IF($D27=AY27,2,0))+IF((IF($A27&gt;$A$2,0,IF(AZ27=$F27,6,0)+IF($C27=AX27,2,0)+IF($D27=AY27,2,0)))=10,3,0))*3</f>
        <v>18</v>
      </c>
      <c r="BB27" s="95">
        <v>0</v>
      </c>
      <c r="BC27" s="93">
        <v>1</v>
      </c>
      <c r="BD27" s="93" t="str">
        <f t="shared" si="9"/>
        <v>Costa Rica</v>
      </c>
      <c r="BE27" s="94">
        <f>(IF($A27&gt;$A$2,0,IF(BD27=$F27,6,0)+IF($C27=BB27,2,0)+IF($D27=BC27,2,0))+IF((IF($A27&gt;$A$2,0,IF(BD27=$F27,6,0)+IF($C27=BB27,2,0)+IF($D27=BC27,2,0)))=10,3,0))*3</f>
        <v>0</v>
      </c>
      <c r="BF27" s="95">
        <v>2</v>
      </c>
      <c r="BG27" s="93">
        <v>0</v>
      </c>
      <c r="BH27" s="93" t="str">
        <f t="shared" si="10"/>
        <v>Brasil</v>
      </c>
      <c r="BI27" s="94">
        <f>(IF($A27&gt;$A$2,0,IF(BH27=$F27,6,0)+IF($C27=BF27,2,0)+IF($D27=BG27,2,0))+IF((IF($A27&gt;$A$2,0,IF(BH27=$F27,6,0)+IF($C27=BF27,2,0)+IF($D27=BG27,2,0)))=10,3,0))*3</f>
        <v>39</v>
      </c>
      <c r="BJ27" s="95">
        <v>4</v>
      </c>
      <c r="BK27" s="93">
        <v>0</v>
      </c>
      <c r="BL27" s="93" t="str">
        <f t="shared" si="11"/>
        <v>Brasil</v>
      </c>
      <c r="BM27" s="94">
        <f>(IF($A27&gt;$A$2,0,IF(BL27=$F27,6,0)+IF($C27=BJ27,2,0)+IF($D27=BK27,2,0))+IF((IF($A27&gt;$A$2,0,IF(BL27=$F27,6,0)+IF($C27=BJ27,2,0)+IF($D27=BK27,2,0)))=10,3,0))*3</f>
        <v>24</v>
      </c>
      <c r="BN27" s="95">
        <v>2</v>
      </c>
      <c r="BO27" s="93">
        <v>0</v>
      </c>
      <c r="BP27" s="93" t="str">
        <f t="shared" si="12"/>
        <v>Brasil</v>
      </c>
      <c r="BQ27" s="94">
        <f>(IF($A27&gt;$A$2,0,IF(BP27=$F27,6,0)+IF($C27=BN27,2,0)+IF($D27=BO27,2,0))+IF((IF($A27&gt;$A$2,0,IF(BP27=$F27,6,0)+IF($C27=BN27,2,0)+IF($D27=BO27,2,0)))=10,3,0))*3</f>
        <v>39</v>
      </c>
      <c r="BR27" s="95">
        <v>2</v>
      </c>
      <c r="BS27" s="93">
        <v>0</v>
      </c>
      <c r="BT27" s="93" t="str">
        <f t="shared" si="13"/>
        <v>Brasil</v>
      </c>
      <c r="BU27" s="94">
        <f>(IF($A27&gt;$A$2,0,IF(BT27=$F27,6,0)+IF($C27=BR27,2,0)+IF($D27=BS27,2,0))+IF((IF($A27&gt;$A$2,0,IF(BT27=$F27,6,0)+IF($C27=BR27,2,0)+IF($D27=BS27,2,0)))=10,3,0))*3</f>
        <v>39</v>
      </c>
      <c r="BV27" s="95">
        <v>3</v>
      </c>
      <c r="BW27" s="93">
        <v>0</v>
      </c>
      <c r="BX27" s="93" t="str">
        <f t="shared" si="14"/>
        <v>Brasil</v>
      </c>
      <c r="BY27" s="94">
        <f>(IF($A27&gt;$A$2,0,IF(BX27=$F27,6,0)+IF($C27=BV27,2,0)+IF($D27=BW27,2,0))+IF((IF($A27&gt;$A$2,0,IF(BX27=$F27,6,0)+IF($C27=BV27,2,0)+IF($D27=BW27,2,0)))=10,3,0))*3</f>
        <v>24</v>
      </c>
      <c r="BZ27" s="95">
        <v>1</v>
      </c>
      <c r="CA27" s="93">
        <v>0</v>
      </c>
      <c r="CB27" s="93" t="str">
        <f t="shared" si="15"/>
        <v>Brasil</v>
      </c>
      <c r="CC27" s="94">
        <f>(IF($A27&gt;$A$2,0,IF(CB27=$F27,6,0)+IF($C27=BZ27,2,0)+IF($D27=CA27,2,0))+IF((IF($A27&gt;$A$2,0,IF(CB27=$F27,6,0)+IF($C27=BZ27,2,0)+IF($D27=CA27,2,0)))=10,3,0))*3</f>
        <v>24</v>
      </c>
      <c r="CD27" s="95">
        <v>1</v>
      </c>
      <c r="CE27" s="93">
        <v>0</v>
      </c>
      <c r="CF27" s="93" t="str">
        <f t="shared" si="16"/>
        <v>Brasil</v>
      </c>
      <c r="CG27" s="94">
        <f>(IF($A27&gt;$A$2,0,IF(CF27=$F27,6,0)+IF($C27=CD27,2,0)+IF($D27=CE27,2,0))+IF((IF($A27&gt;$A$2,0,IF(CF27=$F27,6,0)+IF($C27=CD27,2,0)+IF($D27=CE27,2,0)))=10,3,0))*3</f>
        <v>24</v>
      </c>
      <c r="CH27" s="95">
        <v>3</v>
      </c>
      <c r="CI27" s="93">
        <v>0</v>
      </c>
      <c r="CJ27" s="93" t="str">
        <f t="shared" si="17"/>
        <v>Brasil</v>
      </c>
      <c r="CK27" s="94">
        <f>(IF($A27&gt;$A$2,0,IF(CJ27=$F27,6,0)+IF($C27=CH27,2,0)+IF($D27=CI27,2,0))+IF((IF($A27&gt;$A$2,0,IF(CJ27=$F27,6,0)+IF($C27=CH27,2,0)+IF($D27=CI27,2,0)))=10,3,0))*3</f>
        <v>24</v>
      </c>
      <c r="CL27" s="95">
        <v>2</v>
      </c>
      <c r="CM27" s="93">
        <v>0</v>
      </c>
      <c r="CN27" s="93" t="str">
        <f t="shared" si="18"/>
        <v>Brasil</v>
      </c>
      <c r="CO27" s="94">
        <f>(IF($A27&gt;$A$2,0,IF(CN27=$F27,6,0)+IF($C27=CL27,2,0)+IF($D27=CM27,2,0))+IF((IF($A27&gt;$A$2,0,IF(CN27=$F27,6,0)+IF($C27=CL27,2,0)+IF($D27=CM27,2,0)))=10,3,0))*3</f>
        <v>39</v>
      </c>
      <c r="CP27" s="95">
        <v>1</v>
      </c>
      <c r="CQ27" s="93">
        <v>0</v>
      </c>
      <c r="CR27" s="93" t="str">
        <f t="shared" si="19"/>
        <v>Brasil</v>
      </c>
      <c r="CS27" s="94">
        <f>(IF($A27&gt;$A$2,0,IF(CR27=$F27,6,0)+IF($C27=CP27,2,0)+IF($D27=CQ27,2,0))+IF((IF($A27&gt;$A$2,0,IF(CR27=$F27,6,0)+IF($C27=CP27,2,0)+IF($D27=CQ27,2,0)))=10,3,0))*3</f>
        <v>24</v>
      </c>
      <c r="CT27" s="95">
        <v>3</v>
      </c>
      <c r="CU27" s="93">
        <v>0</v>
      </c>
      <c r="CV27" s="93" t="str">
        <f t="shared" si="20"/>
        <v>Brasil</v>
      </c>
      <c r="CW27" s="94">
        <f>(IF($A27&gt;$A$2,0,IF(CV27=$F27,6,0)+IF($C27=CT27,2,0)+IF($D27=CU27,2,0))+IF((IF($A27&gt;$A$2,0,IF(CV27=$F27,6,0)+IF($C27=CT27,2,0)+IF($D27=CU27,2,0)))=10,3,0))*3</f>
        <v>24</v>
      </c>
      <c r="CX27" s="95">
        <v>4</v>
      </c>
      <c r="CY27" s="93">
        <v>0</v>
      </c>
      <c r="CZ27" s="93" t="str">
        <f t="shared" si="21"/>
        <v>Brasil</v>
      </c>
      <c r="DA27" s="94">
        <f>(IF($A27&gt;$A$2,0,IF(CZ27=$F27,6,0)+IF($C27=CX27,2,0)+IF($D27=CY27,2,0))+IF((IF($A27&gt;$A$2,0,IF(CZ27=$F27,6,0)+IF($C27=CX27,2,0)+IF($D27=CY27,2,0)))=10,3,0))*3</f>
        <v>24</v>
      </c>
      <c r="DB27" s="95">
        <v>4</v>
      </c>
      <c r="DC27" s="93">
        <v>0</v>
      </c>
      <c r="DD27" s="93" t="str">
        <f t="shared" si="22"/>
        <v>Brasil</v>
      </c>
      <c r="DE27" s="94">
        <f>(IF($A27&gt;$A$2,0,IF(DD27=$F27,6,0)+IF($C27=DB27,2,0)+IF($D27=DC27,2,0))+IF((IF($A27&gt;$A$2,0,IF(DD27=$F27,6,0)+IF($C27=DB27,2,0)+IF($D27=DC27,2,0)))=10,3,0))*3</f>
        <v>24</v>
      </c>
      <c r="DF27" s="95">
        <v>3</v>
      </c>
      <c r="DG27" s="93">
        <v>0</v>
      </c>
      <c r="DH27" s="93" t="str">
        <f t="shared" si="23"/>
        <v>Brasil</v>
      </c>
      <c r="DI27" s="94">
        <f>(IF($A27&gt;$A$2,0,IF(DH27=$F27,6,0)+IF($C27=DF27,2,0)+IF($D27=DG27,2,0))+IF((IF($A27&gt;$A$2,0,IF(DH27=$F27,6,0)+IF($C27=DF27,2,0)+IF($D27=DG27,2,0)))=10,3,0))*3</f>
        <v>24</v>
      </c>
      <c r="DJ27" s="95">
        <v>2</v>
      </c>
      <c r="DK27" s="93">
        <v>0</v>
      </c>
      <c r="DL27" s="93" t="str">
        <f t="shared" si="24"/>
        <v>Brasil</v>
      </c>
      <c r="DM27" s="94">
        <f>(IF($A27&gt;$A$2,0,IF(DL27=$F27,6,0)+IF($C27=DJ27,2,0)+IF($D27=DK27,2,0))+IF((IF($A27&gt;$A$2,0,IF(DL27=$F27,6,0)+IF($C27=DJ27,2,0)+IF($D27=DK27,2,0)))=10,3,0))*3</f>
        <v>39</v>
      </c>
      <c r="DN27" s="95">
        <v>2</v>
      </c>
      <c r="DO27" s="93">
        <v>0</v>
      </c>
      <c r="DP27" s="93" t="str">
        <f t="shared" si="25"/>
        <v>Brasil</v>
      </c>
      <c r="DQ27" s="94">
        <f>(IF($A27&gt;$A$2,0,IF(DP27=$F27,6,0)+IF($C27=DN27,2,0)+IF($D27=DO27,2,0))+IF((IF($A27&gt;$A$2,0,IF(DP27=$F27,6,0)+IF($C27=DN27,2,0)+IF($D27=DO27,2,0)))=10,3,0))*3</f>
        <v>39</v>
      </c>
      <c r="DR27" s="95">
        <v>2</v>
      </c>
      <c r="DS27" s="93">
        <v>0</v>
      </c>
      <c r="DT27" s="93" t="str">
        <f t="shared" si="26"/>
        <v>Brasil</v>
      </c>
      <c r="DU27" s="94">
        <f>(IF($A27&gt;$A$2,0,IF(DT27=$F27,6,0)+IF($C27=DR27,2,0)+IF($D27=DS27,2,0))+IF((IF($A27&gt;$A$2,0,IF(DT27=$F27,6,0)+IF($C27=DR27,2,0)+IF($D27=DS27,2,0)))=10,3,0))*3</f>
        <v>39</v>
      </c>
      <c r="DV27" s="95">
        <v>3</v>
      </c>
      <c r="DW27" s="93">
        <v>0</v>
      </c>
      <c r="DX27" s="93" t="str">
        <f t="shared" si="27"/>
        <v>Brasil</v>
      </c>
      <c r="DY27" s="94">
        <f>(IF($A27&gt;$A$2,0,IF(DX27=$F27,6,0)+IF($C27=DV27,2,0)+IF($D27=DW27,2,0))+IF((IF($A27&gt;$A$2,0,IF(DX27=$F27,6,0)+IF($C27=DV27,2,0)+IF($D27=DW27,2,0)))=10,3,0))*3</f>
        <v>24</v>
      </c>
      <c r="DZ27" s="95">
        <v>3</v>
      </c>
      <c r="EA27" s="93">
        <v>0</v>
      </c>
      <c r="EB27" s="93" t="str">
        <f t="shared" si="28"/>
        <v>Brasil</v>
      </c>
      <c r="EC27" s="94">
        <f>(IF($A27&gt;$A$2,0,IF(EB27=$F27,6,0)+IF($C27=DZ27,2,0)+IF($D27=EA27,2,0))+IF((IF($A27&gt;$A$2,0,IF(EB27=$F27,6,0)+IF($C27=DZ27,2,0)+IF($D27=EA27,2,0)))=10,3,0))*3</f>
        <v>24</v>
      </c>
      <c r="ED27" s="95">
        <v>3</v>
      </c>
      <c r="EE27" s="93">
        <v>0</v>
      </c>
      <c r="EF27" s="93" t="str">
        <f t="shared" si="29"/>
        <v>Brasil</v>
      </c>
      <c r="EG27" s="94">
        <f>(IF($A27&gt;$A$2,0,IF(EF27=$F27,6,0)+IF($C27=ED27,2,0)+IF($D27=EE27,2,0))+IF((IF($A27&gt;$A$2,0,IF(EF27=$F27,6,0)+IF($C27=ED27,2,0)+IF($D27=EE27,2,0)))=10,3,0))*3</f>
        <v>24</v>
      </c>
      <c r="EH27" s="95">
        <v>3</v>
      </c>
      <c r="EI27" s="93">
        <v>0</v>
      </c>
      <c r="EJ27" s="93" t="str">
        <f t="shared" si="30"/>
        <v>Brasil</v>
      </c>
      <c r="EK27" s="94">
        <f>(IF($A27&gt;$A$2,0,IF(EJ27=$F27,6,0)+IF($C27=EH27,2,0)+IF($D27=EI27,2,0))+IF((IF($A27&gt;$A$2,0,IF(EJ27=$F27,6,0)+IF($C27=EH27,2,0)+IF($D27=EI27,2,0)))=10,3,0))*3</f>
        <v>24</v>
      </c>
      <c r="EL27" s="95">
        <v>3</v>
      </c>
      <c r="EM27" s="93">
        <v>1</v>
      </c>
      <c r="EN27" s="93" t="str">
        <f t="shared" si="31"/>
        <v>Brasil</v>
      </c>
      <c r="EO27" s="94">
        <f>(IF($A27&gt;$A$2,0,IF(EN27=$F27,6,0)+IF($C27=EL27,2,0)+IF($D27=EM27,2,0))+IF((IF($A27&gt;$A$2,0,IF(EN27=$F27,6,0)+IF($C27=EL27,2,0)+IF($D27=EM27,2,0)))=10,3,0))*3</f>
        <v>18</v>
      </c>
      <c r="EP27" s="95">
        <v>3</v>
      </c>
      <c r="EQ27" s="93">
        <v>1</v>
      </c>
      <c r="ER27" s="93" t="str">
        <f t="shared" si="32"/>
        <v>Brasil</v>
      </c>
      <c r="ES27" s="94">
        <f>(IF($A27&gt;$A$2,0,IF(ER27=$F27,6,0)+IF($C27=EP27,2,0)+IF($D27=EQ27,2,0))+IF((IF($A27&gt;$A$2,0,IF(ER27=$F27,6,0)+IF($C27=EP27,2,0)+IF($D27=EQ27,2,0)))=10,3,0))*3</f>
        <v>18</v>
      </c>
      <c r="ET27" s="95">
        <v>3</v>
      </c>
      <c r="EU27" s="93">
        <v>0</v>
      </c>
      <c r="EV27" s="93" t="str">
        <f t="shared" si="33"/>
        <v>Brasil</v>
      </c>
      <c r="EW27" s="94">
        <f>(IF($A27&gt;$A$2,0,IF(EV27=$F27,6,0)+IF($C27=ET27,2,0)+IF($D27=EU27,2,0))+IF((IF($A27&gt;$A$2,0,IF(EV27=$F27,6,0)+IF($C27=ET27,2,0)+IF($D27=EU27,2,0)))=10,3,0))*3</f>
        <v>24</v>
      </c>
      <c r="EX27" s="95">
        <v>2</v>
      </c>
      <c r="EY27" s="93">
        <v>1</v>
      </c>
      <c r="EZ27" s="93" t="str">
        <f t="shared" si="34"/>
        <v>Brasil</v>
      </c>
      <c r="FA27" s="94">
        <f>(IF($A27&gt;$A$2,0,IF(EZ27=$F27,6,0)+IF($C27=EX27,2,0)+IF($D27=EY27,2,0))+IF((IF($A27&gt;$A$2,0,IF(EZ27=$F27,6,0)+IF($C27=EX27,2,0)+IF($D27=EY27,2,0)))=10,3,0))*3</f>
        <v>24</v>
      </c>
      <c r="FB27" s="95">
        <v>3</v>
      </c>
      <c r="FC27" s="93">
        <v>0</v>
      </c>
      <c r="FD27" s="93" t="str">
        <f t="shared" si="35"/>
        <v>Brasil</v>
      </c>
      <c r="FE27" s="94">
        <f>(IF($A27&gt;$A$2,0,IF(FD27=$F27,6,0)+IF($C27=FB27,2,0)+IF($D27=FC27,2,0))+IF((IF($A27&gt;$A$2,0,IF(FD27=$F27,6,0)+IF($C27=FB27,2,0)+IF($D27=FC27,2,0)))=10,3,0))*3</f>
        <v>24</v>
      </c>
      <c r="FF27" s="95">
        <v>2</v>
      </c>
      <c r="FG27" s="93">
        <v>0</v>
      </c>
      <c r="FH27" s="93" t="str">
        <f t="shared" si="36"/>
        <v>Brasil</v>
      </c>
      <c r="FI27" s="94">
        <f>(IF($A27&gt;$A$2,0,IF(FH27=$F27,6,0)+IF($C27=FF27,2,0)+IF($D27=FG27,2,0))+IF((IF($A27&gt;$A$2,0,IF(FH27=$F27,6,0)+IF($C27=FF27,2,0)+IF($D27=FG27,2,0)))=10,3,0))*3</f>
        <v>39</v>
      </c>
      <c r="FJ27" s="95">
        <v>2</v>
      </c>
      <c r="FK27" s="93">
        <v>0</v>
      </c>
      <c r="FL27" s="93" t="str">
        <f t="shared" si="37"/>
        <v>Brasil</v>
      </c>
      <c r="FM27" s="94">
        <f>(IF($A27&gt;$A$2,0,IF(FL27=$F27,6,0)+IF($C27=FJ27,2,0)+IF($D27=FK27,2,0))+IF((IF($A27&gt;$A$2,0,IF(FL27=$F27,6,0)+IF($C27=FJ27,2,0)+IF($D27=FK27,2,0)))=10,3,0))*3</f>
        <v>39</v>
      </c>
      <c r="FN27" s="95">
        <v>4</v>
      </c>
      <c r="FO27" s="93">
        <v>0</v>
      </c>
      <c r="FP27" s="93" t="str">
        <f t="shared" si="38"/>
        <v>Brasil</v>
      </c>
      <c r="FQ27" s="94">
        <f>(IF($A27&gt;$A$2,0,IF(FP27=$F27,6,0)+IF($C27=FN27,2,0)+IF($D27=FO27,2,0))+IF((IF($A27&gt;$A$2,0,IF(FP27=$F27,6,0)+IF($C27=FN27,2,0)+IF($D27=FO27,2,0)))=10,3,0))*3</f>
        <v>24</v>
      </c>
      <c r="FR27" s="95">
        <v>3</v>
      </c>
      <c r="FS27" s="93">
        <v>0</v>
      </c>
      <c r="FT27" s="93" t="str">
        <f t="shared" si="39"/>
        <v>Brasil</v>
      </c>
      <c r="FU27" s="94">
        <f>(IF($A27&gt;$A$2,0,IF(FT27=$F27,6,0)+IF($C27=FR27,2,0)+IF($D27=FS27,2,0))+IF((IF($A27&gt;$A$2,0,IF(FT27=$F27,6,0)+IF($C27=FR27,2,0)+IF($D27=FS27,2,0)))=10,3,0))*3</f>
        <v>24</v>
      </c>
      <c r="FV27" s="95">
        <v>2</v>
      </c>
      <c r="FW27" s="93">
        <v>1</v>
      </c>
      <c r="FX27" s="93" t="str">
        <f t="shared" si="40"/>
        <v>Brasil</v>
      </c>
      <c r="FY27" s="94">
        <f>(IF($A27&gt;$A$2,0,IF(FX27=$F27,6,0)+IF($C27=FV27,2,0)+IF($D27=FW27,2,0))+IF((IF($A27&gt;$A$2,0,IF(FX27=$F27,6,0)+IF($C27=FV27,2,0)+IF($D27=FW27,2,0)))=10,3,0))*3</f>
        <v>24</v>
      </c>
    </row>
    <row r="28" spans="1:181" ht="15.75" customHeight="1" x14ac:dyDescent="0.2">
      <c r="A28" s="5">
        <v>25</v>
      </c>
      <c r="B28" s="15" t="s">
        <v>129</v>
      </c>
      <c r="C28" s="3">
        <v>0</v>
      </c>
      <c r="D28" s="4">
        <v>2</v>
      </c>
      <c r="E28" s="16" t="s">
        <v>4</v>
      </c>
      <c r="F28" s="5" t="str">
        <f t="shared" si="41"/>
        <v>Nigéria</v>
      </c>
      <c r="H28" s="5" t="s">
        <v>180</v>
      </c>
      <c r="I28" s="23" t="str">
        <f>DJ2</f>
        <v>VALDERI</v>
      </c>
      <c r="J28" s="23">
        <f>DM2</f>
        <v>239</v>
      </c>
      <c r="L28" s="144" t="s">
        <v>155</v>
      </c>
      <c r="M28" s="178">
        <v>261</v>
      </c>
      <c r="P28" s="221"/>
      <c r="R28" s="7">
        <v>1</v>
      </c>
      <c r="S28" s="8">
        <v>0</v>
      </c>
      <c r="T28" s="8" t="str">
        <f t="shared" si="0"/>
        <v>Islândia</v>
      </c>
      <c r="U28" s="9">
        <f t="shared" si="42"/>
        <v>0</v>
      </c>
      <c r="V28" s="8">
        <v>4</v>
      </c>
      <c r="W28" s="8">
        <v>1</v>
      </c>
      <c r="X28" s="8" t="str">
        <f t="shared" si="1"/>
        <v>Islândia</v>
      </c>
      <c r="Y28" s="9">
        <f t="shared" ref="Y28:Y45" si="122">IF($A28&gt;$A$2,0,IF(X28=$F28,6,0)+IF($C28=V28,2,0)+IF($D28=W28,2,0))+IF((IF($A28&gt;$A$2,0,IF(X28=$F28,6,0)+IF($C28=V28,2,0)+IF($D28=W28,2,0)))=10,3,0)</f>
        <v>0</v>
      </c>
      <c r="Z28" s="7">
        <v>2</v>
      </c>
      <c r="AA28" s="8">
        <v>2</v>
      </c>
      <c r="AB28" s="8" t="str">
        <f t="shared" si="2"/>
        <v>Empate</v>
      </c>
      <c r="AC28" s="9">
        <f t="shared" ref="AC28:AC45" si="123">IF($A28&gt;$A$2,0,IF(AB28=$F28,6,0)+IF($C28=Z28,2,0)+IF($D28=AA28,2,0))+IF((IF($A28&gt;$A$2,0,IF(AB28=$F28,6,0)+IF($C28=Z28,2,0)+IF($D28=AA28,2,0)))=10,3,0)</f>
        <v>2</v>
      </c>
      <c r="AD28" s="7">
        <v>1</v>
      </c>
      <c r="AE28" s="8">
        <v>2</v>
      </c>
      <c r="AF28" s="8" t="str">
        <f t="shared" si="3"/>
        <v>Nigéria</v>
      </c>
      <c r="AG28" s="9">
        <f t="shared" ref="AG28:AG45" si="124">IF($A28&gt;$A$2,0,IF(AF28=$F28,6,0)+IF($C28=AD28,2,0)+IF($D28=AE28,2,0))+IF((IF($A28&gt;$A$2,0,IF(AF28=$F28,6,0)+IF($C28=AD28,2,0)+IF($D28=AE28,2,0)))=10,3,0)</f>
        <v>8</v>
      </c>
      <c r="AH28" s="7">
        <v>0</v>
      </c>
      <c r="AI28" s="8">
        <v>1</v>
      </c>
      <c r="AJ28" s="8" t="str">
        <f t="shared" si="4"/>
        <v>Nigéria</v>
      </c>
      <c r="AK28" s="9">
        <f t="shared" ref="AK28:AK45" si="125">IF($A28&gt;$A$2,0,IF(AJ28=$F28,6,0)+IF($C28=AH28,2,0)+IF($D28=AI28,2,0))+IF((IF($A28&gt;$A$2,0,IF(AJ28=$F28,6,0)+IF($C28=AH28,2,0)+IF($D28=AI28,2,0)))=10,3,0)</f>
        <v>8</v>
      </c>
      <c r="AL28" s="7">
        <v>0</v>
      </c>
      <c r="AM28" s="8">
        <v>0</v>
      </c>
      <c r="AN28" s="8" t="str">
        <f t="shared" si="5"/>
        <v>Empate</v>
      </c>
      <c r="AO28" s="9">
        <f t="shared" ref="AO28:AO45" si="126">IF($A28&gt;$A$2,0,IF(AN28=$F28,6,0)+IF($C28=AL28,2,0)+IF($D28=AM28,2,0))+IF((IF($A28&gt;$A$2,0,IF(AN28=$F28,6,0)+IF($C28=AL28,2,0)+IF($D28=AM28,2,0)))=10,3,0)</f>
        <v>2</v>
      </c>
      <c r="AP28" s="7">
        <v>1</v>
      </c>
      <c r="AQ28" s="8">
        <v>2</v>
      </c>
      <c r="AR28" s="8" t="str">
        <f t="shared" si="6"/>
        <v>Nigéria</v>
      </c>
      <c r="AS28" s="9">
        <f t="shared" ref="AS28:AS45" si="127">IF($A28&gt;$A$2,0,IF(AR28=$F28,6,0)+IF($C28=AP28,2,0)+IF($D28=AQ28,2,0))+IF((IF($A28&gt;$A$2,0,IF(AR28=$F28,6,0)+IF($C28=AP28,2,0)+IF($D28=AQ28,2,0)))=10,3,0)</f>
        <v>8</v>
      </c>
      <c r="AT28" s="7">
        <v>0</v>
      </c>
      <c r="AU28" s="8">
        <v>1</v>
      </c>
      <c r="AV28" s="8" t="str">
        <f t="shared" si="7"/>
        <v>Nigéria</v>
      </c>
      <c r="AW28" s="9">
        <f t="shared" ref="AW28:AW45" si="128">IF($A28&gt;$A$2,0,IF(AV28=$F28,6,0)+IF($C28=AT28,2,0)+IF($D28=AU28,2,0))+IF((IF($A28&gt;$A$2,0,IF(AV28=$F28,6,0)+IF($C28=AT28,2,0)+IF($D28=AU28,2,0)))=10,3,0)</f>
        <v>8</v>
      </c>
      <c r="AX28" s="7">
        <v>0</v>
      </c>
      <c r="AY28" s="8">
        <v>1</v>
      </c>
      <c r="AZ28" s="8" t="str">
        <f t="shared" si="8"/>
        <v>Nigéria</v>
      </c>
      <c r="BA28" s="9">
        <f t="shared" ref="BA28:BA45" si="129">IF($A28&gt;$A$2,0,IF(AZ28=$F28,6,0)+IF($C28=AX28,2,0)+IF($D28=AY28,2,0))+IF((IF($A28&gt;$A$2,0,IF(AZ28=$F28,6,0)+IF($C28=AX28,2,0)+IF($D28=AY28,2,0)))=10,3,0)</f>
        <v>8</v>
      </c>
      <c r="BB28" s="7">
        <v>0</v>
      </c>
      <c r="BC28" s="8">
        <v>0</v>
      </c>
      <c r="BD28" s="8" t="str">
        <f t="shared" si="9"/>
        <v>Empate</v>
      </c>
      <c r="BE28" s="9">
        <f t="shared" si="51"/>
        <v>2</v>
      </c>
      <c r="BF28" s="7">
        <v>0</v>
      </c>
      <c r="BG28" s="8">
        <v>0</v>
      </c>
      <c r="BH28" s="8" t="str">
        <f t="shared" si="10"/>
        <v>Empate</v>
      </c>
      <c r="BI28" s="9">
        <f t="shared" ref="BI28:BI45" si="130">IF($A28&gt;$A$2,0,IF(BH28=$F28,6,0)+IF($C28=BF28,2,0)+IF($D28=BG28,2,0))+IF((IF($A28&gt;$A$2,0,IF(BH28=$F28,6,0)+IF($C28=BF28,2,0)+IF($D28=BG28,2,0)))=10,3,0)</f>
        <v>2</v>
      </c>
      <c r="BJ28" s="7">
        <v>3</v>
      </c>
      <c r="BK28" s="8">
        <v>2</v>
      </c>
      <c r="BL28" s="8" t="str">
        <f t="shared" si="11"/>
        <v>Islândia</v>
      </c>
      <c r="BM28" s="9">
        <f t="shared" ref="BM28:BM45" si="131">IF($A28&gt;$A$2,0,IF(BL28=$F28,6,0)+IF($C28=BJ28,2,0)+IF($D28=BK28,2,0))+IF((IF($A28&gt;$A$2,0,IF(BL28=$F28,6,0)+IF($C28=BJ28,2,0)+IF($D28=BK28,2,0)))=10,3,0)</f>
        <v>2</v>
      </c>
      <c r="BN28" s="7">
        <v>1</v>
      </c>
      <c r="BO28" s="8">
        <v>1</v>
      </c>
      <c r="BP28" s="8" t="str">
        <f t="shared" si="12"/>
        <v>Empate</v>
      </c>
      <c r="BQ28" s="9">
        <f t="shared" ref="BQ28:BQ45" si="132">IF($A28&gt;$A$2,0,IF(BP28=$F28,6,0)+IF($C28=BN28,2,0)+IF($D28=BO28,2,0))+IF((IF($A28&gt;$A$2,0,IF(BP28=$F28,6,0)+IF($C28=BN28,2,0)+IF($D28=BO28,2,0)))=10,3,0)</f>
        <v>0</v>
      </c>
      <c r="BR28" s="7">
        <v>1</v>
      </c>
      <c r="BS28" s="8">
        <v>0</v>
      </c>
      <c r="BT28" s="8" t="str">
        <f t="shared" si="13"/>
        <v>Islândia</v>
      </c>
      <c r="BU28" s="9">
        <f t="shared" ref="BU28:BU45" si="133">IF($A28&gt;$A$2,0,IF(BT28=$F28,6,0)+IF($C28=BR28,2,0)+IF($D28=BS28,2,0))+IF((IF($A28&gt;$A$2,0,IF(BT28=$F28,6,0)+IF($C28=BR28,2,0)+IF($D28=BS28,2,0)))=10,3,0)</f>
        <v>0</v>
      </c>
      <c r="BV28" s="7">
        <v>1</v>
      </c>
      <c r="BW28" s="8">
        <v>1</v>
      </c>
      <c r="BX28" s="8" t="str">
        <f t="shared" si="14"/>
        <v>Empate</v>
      </c>
      <c r="BY28" s="9">
        <f t="shared" ref="BY28:BY45" si="134">IF($A28&gt;$A$2,0,IF(BX28=$F28,6,0)+IF($C28=BV28,2,0)+IF($D28=BW28,2,0))+IF((IF($A28&gt;$A$2,0,IF(BX28=$F28,6,0)+IF($C28=BV28,2,0)+IF($D28=BW28,2,0)))=10,3,0)</f>
        <v>0</v>
      </c>
      <c r="BZ28" s="7">
        <v>0</v>
      </c>
      <c r="CA28" s="8">
        <v>0</v>
      </c>
      <c r="CB28" s="8" t="str">
        <f t="shared" si="15"/>
        <v>Empate</v>
      </c>
      <c r="CC28" s="9">
        <f t="shared" ref="CC28:CC45" si="135">IF($A28&gt;$A$2,0,IF(CB28=$F28,6,0)+IF($C28=BZ28,2,0)+IF($D28=CA28,2,0))+IF((IF($A28&gt;$A$2,0,IF(CB28=$F28,6,0)+IF($C28=BZ28,2,0)+IF($D28=CA28,2,0)))=10,3,0)</f>
        <v>2</v>
      </c>
      <c r="CD28" s="7">
        <v>2</v>
      </c>
      <c r="CE28" s="8">
        <v>1</v>
      </c>
      <c r="CF28" s="8" t="str">
        <f t="shared" si="16"/>
        <v>Islândia</v>
      </c>
      <c r="CG28" s="9">
        <f t="shared" ref="CG28:CG45" si="136">IF($A28&gt;$A$2,0,IF(CF28=$F28,6,0)+IF($C28=CD28,2,0)+IF($D28=CE28,2,0))+IF((IF($A28&gt;$A$2,0,IF(CF28=$F28,6,0)+IF($C28=CD28,2,0)+IF($D28=CE28,2,0)))=10,3,0)</f>
        <v>0</v>
      </c>
      <c r="CH28" s="7">
        <v>1</v>
      </c>
      <c r="CI28" s="8">
        <v>0</v>
      </c>
      <c r="CJ28" s="8" t="str">
        <f t="shared" si="17"/>
        <v>Islândia</v>
      </c>
      <c r="CK28" s="9">
        <f t="shared" ref="CK28:CK45" si="137">IF($A28&gt;$A$2,0,IF(CJ28=$F28,6,0)+IF($C28=CH28,2,0)+IF($D28=CI28,2,0))+IF((IF($A28&gt;$A$2,0,IF(CJ28=$F28,6,0)+IF($C28=CH28,2,0)+IF($D28=CI28,2,0)))=10,3,0)</f>
        <v>0</v>
      </c>
      <c r="CL28" s="7">
        <v>0</v>
      </c>
      <c r="CM28" s="8">
        <v>2</v>
      </c>
      <c r="CN28" s="8" t="str">
        <f t="shared" si="18"/>
        <v>Nigéria</v>
      </c>
      <c r="CO28" s="9">
        <f t="shared" ref="CO28:CO45" si="138">IF($A28&gt;$A$2,0,IF(CN28=$F28,6,0)+IF($C28=CL28,2,0)+IF($D28=CM28,2,0))+IF((IF($A28&gt;$A$2,0,IF(CN28=$F28,6,0)+IF($C28=CL28,2,0)+IF($D28=CM28,2,0)))=10,3,0)</f>
        <v>13</v>
      </c>
      <c r="CP28" s="7">
        <v>2</v>
      </c>
      <c r="CQ28" s="8">
        <v>2</v>
      </c>
      <c r="CR28" s="8" t="str">
        <f t="shared" si="19"/>
        <v>Empate</v>
      </c>
      <c r="CS28" s="9">
        <f t="shared" ref="CS28:CS45" si="139">IF($A28&gt;$A$2,0,IF(CR28=$F28,6,0)+IF($C28=CP28,2,0)+IF($D28=CQ28,2,0))+IF((IF($A28&gt;$A$2,0,IF(CR28=$F28,6,0)+IF($C28=CP28,2,0)+IF($D28=CQ28,2,0)))=10,3,0)</f>
        <v>2</v>
      </c>
      <c r="CT28" s="7">
        <v>0</v>
      </c>
      <c r="CU28" s="8">
        <v>2</v>
      </c>
      <c r="CV28" s="8" t="str">
        <f t="shared" si="20"/>
        <v>Nigéria</v>
      </c>
      <c r="CW28" s="9">
        <f t="shared" ref="CW28:CW45" si="140">IF($A28&gt;$A$2,0,IF(CV28=$F28,6,0)+IF($C28=CT28,2,0)+IF($D28=CU28,2,0))+IF((IF($A28&gt;$A$2,0,IF(CV28=$F28,6,0)+IF($C28=CT28,2,0)+IF($D28=CU28,2,0)))=10,3,0)</f>
        <v>13</v>
      </c>
      <c r="CX28" s="7">
        <v>0</v>
      </c>
      <c r="CY28" s="8">
        <v>1</v>
      </c>
      <c r="CZ28" s="8" t="str">
        <f t="shared" si="21"/>
        <v>Nigéria</v>
      </c>
      <c r="DA28" s="9">
        <f t="shared" ref="DA28:DA45" si="141">IF($A28&gt;$A$2,0,IF(CZ28=$F28,6,0)+IF($C28=CX28,2,0)+IF($D28=CY28,2,0))+IF((IF($A28&gt;$A$2,0,IF(CZ28=$F28,6,0)+IF($C28=CX28,2,0)+IF($D28=CY28,2,0)))=10,3,0)</f>
        <v>8</v>
      </c>
      <c r="DB28" s="7">
        <v>2</v>
      </c>
      <c r="DC28" s="8">
        <v>1</v>
      </c>
      <c r="DD28" s="8" t="str">
        <f t="shared" si="22"/>
        <v>Islândia</v>
      </c>
      <c r="DE28" s="9">
        <f t="shared" ref="DE28:DE45" si="142">IF($A28&gt;$A$2,0,IF(DD28=$F28,6,0)+IF($C28=DB28,2,0)+IF($D28=DC28,2,0))+IF((IF($A28&gt;$A$2,0,IF(DD28=$F28,6,0)+IF($C28=DB28,2,0)+IF($D28=DC28,2,0)))=10,3,0)</f>
        <v>0</v>
      </c>
      <c r="DF28" s="7">
        <v>1</v>
      </c>
      <c r="DG28" s="8">
        <v>1</v>
      </c>
      <c r="DH28" s="8" t="str">
        <f t="shared" si="23"/>
        <v>Empate</v>
      </c>
      <c r="DI28" s="9">
        <f t="shared" ref="DI28:DI45" si="143">IF($A28&gt;$A$2,0,IF(DH28=$F28,6,0)+IF($C28=DF28,2,0)+IF($D28=DG28,2,0))+IF((IF($A28&gt;$A$2,0,IF(DH28=$F28,6,0)+IF($C28=DF28,2,0)+IF($D28=DG28,2,0)))=10,3,0)</f>
        <v>0</v>
      </c>
      <c r="DJ28" s="7">
        <v>0</v>
      </c>
      <c r="DK28" s="8">
        <v>0</v>
      </c>
      <c r="DL28" s="8" t="str">
        <f t="shared" si="24"/>
        <v>Empate</v>
      </c>
      <c r="DM28" s="9">
        <f t="shared" ref="DM28:DM45" si="144">IF($A28&gt;$A$2,0,IF(DL28=$F28,6,0)+IF($C28=DJ28,2,0)+IF($D28=DK28,2,0))+IF((IF($A28&gt;$A$2,0,IF(DL28=$F28,6,0)+IF($C28=DJ28,2,0)+IF($D28=DK28,2,0)))=10,3,0)</f>
        <v>2</v>
      </c>
      <c r="DN28" s="7">
        <v>1</v>
      </c>
      <c r="DO28" s="8">
        <v>1</v>
      </c>
      <c r="DP28" s="8" t="str">
        <f t="shared" si="25"/>
        <v>Empate</v>
      </c>
      <c r="DQ28" s="9">
        <f t="shared" ref="DQ28:DQ45" si="145">IF($A28&gt;$A$2,0,IF(DP28=$F28,6,0)+IF($C28=DN28,2,0)+IF($D28=DO28,2,0))+IF((IF($A28&gt;$A$2,0,IF(DP28=$F28,6,0)+IF($C28=DN28,2,0)+IF($D28=DO28,2,0)))=10,3,0)</f>
        <v>0</v>
      </c>
      <c r="DR28" s="7">
        <v>0</v>
      </c>
      <c r="DS28" s="8">
        <v>0</v>
      </c>
      <c r="DT28" s="8" t="str">
        <f t="shared" si="26"/>
        <v>Empate</v>
      </c>
      <c r="DU28" s="9">
        <f t="shared" ref="DU28:DU45" si="146">IF($A28&gt;$A$2,0,IF(DT28=$F28,6,0)+IF($C28=DR28,2,0)+IF($D28=DS28,2,0))+IF((IF($A28&gt;$A$2,0,IF(DT28=$F28,6,0)+IF($C28=DR28,2,0)+IF($D28=DS28,2,0)))=10,3,0)</f>
        <v>2</v>
      </c>
      <c r="DV28" s="7">
        <v>0</v>
      </c>
      <c r="DW28" s="8">
        <v>1</v>
      </c>
      <c r="DX28" s="8" t="str">
        <f t="shared" si="27"/>
        <v>Nigéria</v>
      </c>
      <c r="DY28" s="9">
        <f t="shared" ref="DY28:DY45" si="147">IF($A28&gt;$A$2,0,IF(DX28=$F28,6,0)+IF($C28=DV28,2,0)+IF($D28=DW28,2,0))+IF((IF($A28&gt;$A$2,0,IF(DX28=$F28,6,0)+IF($C28=DV28,2,0)+IF($D28=DW28,2,0)))=10,3,0)</f>
        <v>8</v>
      </c>
      <c r="DZ28" s="7">
        <v>0</v>
      </c>
      <c r="EA28" s="8">
        <v>0</v>
      </c>
      <c r="EB28" s="8" t="str">
        <f t="shared" si="28"/>
        <v>Empate</v>
      </c>
      <c r="EC28" s="9">
        <f t="shared" ref="EC28:EC45" si="148">IF($A28&gt;$A$2,0,IF(EB28=$F28,6,0)+IF($C28=DZ28,2,0)+IF($D28=EA28,2,0))+IF((IF($A28&gt;$A$2,0,IF(EB28=$F28,6,0)+IF($C28=DZ28,2,0)+IF($D28=EA28,2,0)))=10,3,0)</f>
        <v>2</v>
      </c>
      <c r="ED28" s="7">
        <v>0</v>
      </c>
      <c r="EE28" s="8">
        <v>1</v>
      </c>
      <c r="EF28" s="8" t="str">
        <f t="shared" si="29"/>
        <v>Nigéria</v>
      </c>
      <c r="EG28" s="9">
        <f t="shared" ref="EG28:EG45" si="149">IF($A28&gt;$A$2,0,IF(EF28=$F28,6,0)+IF($C28=ED28,2,0)+IF($D28=EE28,2,0))+IF((IF($A28&gt;$A$2,0,IF(EF28=$F28,6,0)+IF($C28=ED28,2,0)+IF($D28=EE28,2,0)))=10,3,0)</f>
        <v>8</v>
      </c>
      <c r="EH28" s="7">
        <v>1</v>
      </c>
      <c r="EI28" s="8">
        <v>1</v>
      </c>
      <c r="EJ28" s="8" t="str">
        <f t="shared" si="30"/>
        <v>Empate</v>
      </c>
      <c r="EK28" s="9">
        <f t="shared" ref="EK28:EK45" si="150">IF($A28&gt;$A$2,0,IF(EJ28=$F28,6,0)+IF($C28=EH28,2,0)+IF($D28=EI28,2,0))+IF((IF($A28&gt;$A$2,0,IF(EJ28=$F28,6,0)+IF($C28=EH28,2,0)+IF($D28=EI28,2,0)))=10,3,0)</f>
        <v>0</v>
      </c>
      <c r="EL28" s="7">
        <v>1</v>
      </c>
      <c r="EM28" s="8">
        <v>1</v>
      </c>
      <c r="EN28" s="8" t="str">
        <f t="shared" si="31"/>
        <v>Empate</v>
      </c>
      <c r="EO28" s="9">
        <f t="shared" ref="EO28:EO45" si="151">IF($A28&gt;$A$2,0,IF(EN28=$F28,6,0)+IF($C28=EL28,2,0)+IF($D28=EM28,2,0))+IF((IF($A28&gt;$A$2,0,IF(EN28=$F28,6,0)+IF($C28=EL28,2,0)+IF($D28=EM28,2,0)))=10,3,0)</f>
        <v>0</v>
      </c>
      <c r="EP28" s="7">
        <v>0</v>
      </c>
      <c r="EQ28" s="8">
        <v>0</v>
      </c>
      <c r="ER28" s="8" t="str">
        <f t="shared" si="32"/>
        <v>Empate</v>
      </c>
      <c r="ES28" s="9">
        <f t="shared" ref="ES28:ES45" si="152">IF($A28&gt;$A$2,0,IF(ER28=$F28,6,0)+IF($C28=EP28,2,0)+IF($D28=EQ28,2,0))+IF((IF($A28&gt;$A$2,0,IF(ER28=$F28,6,0)+IF($C28=EP28,2,0)+IF($D28=EQ28,2,0)))=10,3,0)</f>
        <v>2</v>
      </c>
      <c r="ET28" s="7">
        <v>2</v>
      </c>
      <c r="EU28" s="8">
        <v>2</v>
      </c>
      <c r="EV28" s="8" t="str">
        <f t="shared" si="33"/>
        <v>Empate</v>
      </c>
      <c r="EW28" s="9">
        <f t="shared" ref="EW28:EW45" si="153">IF($A28&gt;$A$2,0,IF(EV28=$F28,6,0)+IF($C28=ET28,2,0)+IF($D28=EU28,2,0))+IF((IF($A28&gt;$A$2,0,IF(EV28=$F28,6,0)+IF($C28=ET28,2,0)+IF($D28=EU28,2,0)))=10,3,0)</f>
        <v>2</v>
      </c>
      <c r="EX28" s="7">
        <v>1</v>
      </c>
      <c r="EY28" s="8">
        <v>1</v>
      </c>
      <c r="EZ28" s="8" t="str">
        <f t="shared" si="34"/>
        <v>Empate</v>
      </c>
      <c r="FA28" s="9">
        <f t="shared" ref="FA28:FA45" si="154">IF($A28&gt;$A$2,0,IF(EZ28=$F28,6,0)+IF($C28=EX28,2,0)+IF($D28=EY28,2,0))+IF((IF($A28&gt;$A$2,0,IF(EZ28=$F28,6,0)+IF($C28=EX28,2,0)+IF($D28=EY28,2,0)))=10,3,0)</f>
        <v>0</v>
      </c>
      <c r="FB28" s="7">
        <v>0</v>
      </c>
      <c r="FC28" s="8">
        <v>1</v>
      </c>
      <c r="FD28" s="8" t="str">
        <f t="shared" si="35"/>
        <v>Nigéria</v>
      </c>
      <c r="FE28" s="9">
        <f t="shared" ref="FE28:FE45" si="155">IF($A28&gt;$A$2,0,IF(FD28=$F28,6,0)+IF($C28=FB28,2,0)+IF($D28=FC28,2,0))+IF((IF($A28&gt;$A$2,0,IF(FD28=$F28,6,0)+IF($C28=FB28,2,0)+IF($D28=FC28,2,0)))=10,3,0)</f>
        <v>8</v>
      </c>
      <c r="FF28" s="7">
        <v>0</v>
      </c>
      <c r="FG28" s="8">
        <v>2</v>
      </c>
      <c r="FH28" s="8" t="str">
        <f t="shared" si="36"/>
        <v>Nigéria</v>
      </c>
      <c r="FI28" s="9">
        <f t="shared" ref="FI28:FI45" si="156">IF($A28&gt;$A$2,0,IF(FH28=$F28,6,0)+IF($C28=FF28,2,0)+IF($D28=FG28,2,0))+IF((IF($A28&gt;$A$2,0,IF(FH28=$F28,6,0)+IF($C28=FF28,2,0)+IF($D28=FG28,2,0)))=10,3,0)</f>
        <v>13</v>
      </c>
      <c r="FJ28" s="7">
        <v>0</v>
      </c>
      <c r="FK28" s="8">
        <v>2</v>
      </c>
      <c r="FL28" s="8" t="str">
        <f t="shared" si="37"/>
        <v>Nigéria</v>
      </c>
      <c r="FM28" s="9">
        <f t="shared" ref="FM28:FM45" si="157">IF($A28&gt;$A$2,0,IF(FL28=$F28,6,0)+IF($C28=FJ28,2,0)+IF($D28=FK28,2,0))+IF((IF($A28&gt;$A$2,0,IF(FL28=$F28,6,0)+IF($C28=FJ28,2,0)+IF($D28=FK28,2,0)))=10,3,0)</f>
        <v>13</v>
      </c>
      <c r="FN28" s="7">
        <v>1</v>
      </c>
      <c r="FO28" s="8">
        <v>0</v>
      </c>
      <c r="FP28" s="8" t="str">
        <f t="shared" si="38"/>
        <v>Islândia</v>
      </c>
      <c r="FQ28" s="9">
        <f t="shared" ref="FQ28:FQ45" si="158">IF($A28&gt;$A$2,0,IF(FP28=$F28,6,0)+IF($C28=FN28,2,0)+IF($D28=FO28,2,0))+IF((IF($A28&gt;$A$2,0,IF(FP28=$F28,6,0)+IF($C28=FN28,2,0)+IF($D28=FO28,2,0)))=10,3,0)</f>
        <v>0</v>
      </c>
      <c r="FR28" s="7">
        <v>0</v>
      </c>
      <c r="FS28" s="8">
        <v>1</v>
      </c>
      <c r="FT28" s="8" t="str">
        <f t="shared" si="39"/>
        <v>Nigéria</v>
      </c>
      <c r="FU28" s="9">
        <f t="shared" ref="FU28:FU45" si="159">IF($A28&gt;$A$2,0,IF(FT28=$F28,6,0)+IF($C28=FR28,2,0)+IF($D28=FS28,2,0))+IF((IF($A28&gt;$A$2,0,IF(FT28=$F28,6,0)+IF($C28=FR28,2,0)+IF($D28=FS28,2,0)))=10,3,0)</f>
        <v>8</v>
      </c>
      <c r="FV28" s="7">
        <v>1</v>
      </c>
      <c r="FW28" s="8">
        <v>0</v>
      </c>
      <c r="FX28" s="8" t="str">
        <f t="shared" si="40"/>
        <v>Islândia</v>
      </c>
      <c r="FY28" s="9">
        <f t="shared" ref="FY28:FY45" si="160">IF($A28&gt;$A$2,0,IF(FX28=$F28,6,0)+IF($C28=FV28,2,0)+IF($D28=FW28,2,0))+IF((IF($A28&gt;$A$2,0,IF(FX28=$F28,6,0)+IF($C28=FV28,2,0)+IF($D28=FW28,2,0)))=10,3,0)</f>
        <v>0</v>
      </c>
    </row>
    <row r="29" spans="1:181" ht="15.75" customHeight="1" x14ac:dyDescent="0.2">
      <c r="A29" s="5">
        <v>26</v>
      </c>
      <c r="B29" s="15" t="s">
        <v>130</v>
      </c>
      <c r="C29" s="3">
        <v>1</v>
      </c>
      <c r="D29" s="4">
        <v>2</v>
      </c>
      <c r="E29" s="16" t="s">
        <v>113</v>
      </c>
      <c r="F29" s="5" t="str">
        <f t="shared" si="41"/>
        <v>Suíça</v>
      </c>
      <c r="H29" s="5" t="s">
        <v>43</v>
      </c>
      <c r="I29" s="23" t="str">
        <f>DN2</f>
        <v>EDISON</v>
      </c>
      <c r="J29" s="23">
        <f>DQ2</f>
        <v>221</v>
      </c>
      <c r="L29" s="144" t="s">
        <v>156</v>
      </c>
      <c r="M29" s="178">
        <v>258</v>
      </c>
      <c r="P29" s="221"/>
      <c r="R29" s="7">
        <v>1</v>
      </c>
      <c r="S29" s="8">
        <v>1</v>
      </c>
      <c r="T29" s="8" t="str">
        <f t="shared" si="0"/>
        <v>Empate</v>
      </c>
      <c r="U29" s="9">
        <f t="shared" si="42"/>
        <v>2</v>
      </c>
      <c r="V29" s="8">
        <v>0</v>
      </c>
      <c r="W29" s="8">
        <v>0</v>
      </c>
      <c r="X29" s="8" t="str">
        <f t="shared" si="1"/>
        <v>Empate</v>
      </c>
      <c r="Y29" s="9">
        <f t="shared" si="122"/>
        <v>0</v>
      </c>
      <c r="Z29" s="7">
        <v>1</v>
      </c>
      <c r="AA29" s="8">
        <v>0</v>
      </c>
      <c r="AB29" s="8" t="str">
        <f t="shared" si="2"/>
        <v>Sérvia</v>
      </c>
      <c r="AC29" s="9">
        <f t="shared" si="123"/>
        <v>2</v>
      </c>
      <c r="AD29" s="7">
        <v>0</v>
      </c>
      <c r="AE29" s="8">
        <v>3</v>
      </c>
      <c r="AF29" s="8" t="str">
        <f t="shared" si="3"/>
        <v>Suíça</v>
      </c>
      <c r="AG29" s="9">
        <f t="shared" si="124"/>
        <v>6</v>
      </c>
      <c r="AH29" s="7">
        <v>0</v>
      </c>
      <c r="AI29" s="8">
        <v>0</v>
      </c>
      <c r="AJ29" s="8" t="str">
        <f t="shared" si="4"/>
        <v>Empate</v>
      </c>
      <c r="AK29" s="9">
        <f t="shared" si="125"/>
        <v>0</v>
      </c>
      <c r="AL29" s="7">
        <v>1</v>
      </c>
      <c r="AM29" s="8">
        <v>1</v>
      </c>
      <c r="AN29" s="8" t="str">
        <f t="shared" si="5"/>
        <v>Empate</v>
      </c>
      <c r="AO29" s="9">
        <f t="shared" si="126"/>
        <v>2</v>
      </c>
      <c r="AP29" s="7">
        <v>1</v>
      </c>
      <c r="AQ29" s="8">
        <v>2</v>
      </c>
      <c r="AR29" s="8" t="str">
        <f t="shared" si="6"/>
        <v>Suíça</v>
      </c>
      <c r="AS29" s="9">
        <f t="shared" si="127"/>
        <v>13</v>
      </c>
      <c r="AT29" s="7">
        <v>1</v>
      </c>
      <c r="AU29" s="8">
        <v>1</v>
      </c>
      <c r="AV29" s="8" t="str">
        <f t="shared" si="7"/>
        <v>Empate</v>
      </c>
      <c r="AW29" s="9">
        <f t="shared" si="128"/>
        <v>2</v>
      </c>
      <c r="AX29" s="7">
        <v>0</v>
      </c>
      <c r="AY29" s="8">
        <v>0</v>
      </c>
      <c r="AZ29" s="8" t="str">
        <f t="shared" si="8"/>
        <v>Empate</v>
      </c>
      <c r="BA29" s="9">
        <f t="shared" si="129"/>
        <v>0</v>
      </c>
      <c r="BB29" s="7">
        <v>3</v>
      </c>
      <c r="BC29" s="8">
        <v>3</v>
      </c>
      <c r="BD29" s="8" t="str">
        <f t="shared" si="9"/>
        <v>Empate</v>
      </c>
      <c r="BE29" s="9">
        <f t="shared" si="51"/>
        <v>0</v>
      </c>
      <c r="BF29" s="7">
        <v>1</v>
      </c>
      <c r="BG29" s="8">
        <v>2</v>
      </c>
      <c r="BH29" s="8" t="str">
        <f t="shared" si="10"/>
        <v>Suíça</v>
      </c>
      <c r="BI29" s="9">
        <f t="shared" si="130"/>
        <v>13</v>
      </c>
      <c r="BJ29" s="7">
        <v>0</v>
      </c>
      <c r="BK29" s="8">
        <v>1</v>
      </c>
      <c r="BL29" s="8" t="str">
        <f t="shared" si="11"/>
        <v>Suíça</v>
      </c>
      <c r="BM29" s="9">
        <f t="shared" si="131"/>
        <v>6</v>
      </c>
      <c r="BN29" s="7">
        <v>0</v>
      </c>
      <c r="BO29" s="8">
        <v>1</v>
      </c>
      <c r="BP29" s="8" t="str">
        <f t="shared" si="12"/>
        <v>Suíça</v>
      </c>
      <c r="BQ29" s="9">
        <f t="shared" si="132"/>
        <v>6</v>
      </c>
      <c r="BR29" s="7">
        <v>0</v>
      </c>
      <c r="BS29" s="8">
        <v>0</v>
      </c>
      <c r="BT29" s="8" t="str">
        <f t="shared" si="13"/>
        <v>Empate</v>
      </c>
      <c r="BU29" s="9">
        <f t="shared" si="133"/>
        <v>0</v>
      </c>
      <c r="BV29" s="7">
        <v>2</v>
      </c>
      <c r="BW29" s="8">
        <v>1</v>
      </c>
      <c r="BX29" s="8" t="str">
        <f t="shared" si="14"/>
        <v>Sérvia</v>
      </c>
      <c r="BY29" s="9">
        <f t="shared" si="134"/>
        <v>0</v>
      </c>
      <c r="BZ29" s="7">
        <v>1</v>
      </c>
      <c r="CA29" s="8">
        <v>1</v>
      </c>
      <c r="CB29" s="8" t="str">
        <f t="shared" si="15"/>
        <v>Empate</v>
      </c>
      <c r="CC29" s="9">
        <f t="shared" si="135"/>
        <v>2</v>
      </c>
      <c r="CD29" s="7">
        <v>1</v>
      </c>
      <c r="CE29" s="8">
        <v>1</v>
      </c>
      <c r="CF29" s="8" t="str">
        <f t="shared" si="16"/>
        <v>Empate</v>
      </c>
      <c r="CG29" s="9">
        <f t="shared" si="136"/>
        <v>2</v>
      </c>
      <c r="CH29" s="7">
        <v>1</v>
      </c>
      <c r="CI29" s="8">
        <v>1</v>
      </c>
      <c r="CJ29" s="8" t="str">
        <f t="shared" si="17"/>
        <v>Empate</v>
      </c>
      <c r="CK29" s="9">
        <f t="shared" si="137"/>
        <v>2</v>
      </c>
      <c r="CL29" s="7">
        <v>1</v>
      </c>
      <c r="CM29" s="8">
        <v>1</v>
      </c>
      <c r="CN29" s="8" t="str">
        <f t="shared" si="18"/>
        <v>Empate</v>
      </c>
      <c r="CO29" s="9">
        <f t="shared" si="138"/>
        <v>2</v>
      </c>
      <c r="CP29" s="7">
        <v>1</v>
      </c>
      <c r="CQ29" s="8">
        <v>2</v>
      </c>
      <c r="CR29" s="8" t="str">
        <f t="shared" si="19"/>
        <v>Suíça</v>
      </c>
      <c r="CS29" s="9">
        <f t="shared" si="139"/>
        <v>13</v>
      </c>
      <c r="CT29" s="7">
        <v>0</v>
      </c>
      <c r="CU29" s="8">
        <v>1</v>
      </c>
      <c r="CV29" s="8" t="str">
        <f t="shared" si="20"/>
        <v>Suíça</v>
      </c>
      <c r="CW29" s="9">
        <f t="shared" si="140"/>
        <v>6</v>
      </c>
      <c r="CX29" s="7">
        <v>0</v>
      </c>
      <c r="CY29" s="8">
        <v>1</v>
      </c>
      <c r="CZ29" s="8" t="str">
        <f t="shared" si="21"/>
        <v>Suíça</v>
      </c>
      <c r="DA29" s="9">
        <f t="shared" si="141"/>
        <v>6</v>
      </c>
      <c r="DB29" s="7">
        <v>1</v>
      </c>
      <c r="DC29" s="8">
        <v>2</v>
      </c>
      <c r="DD29" s="8" t="str">
        <f t="shared" si="22"/>
        <v>Suíça</v>
      </c>
      <c r="DE29" s="9">
        <f t="shared" si="142"/>
        <v>13</v>
      </c>
      <c r="DF29" s="7">
        <v>0</v>
      </c>
      <c r="DG29" s="8">
        <v>0</v>
      </c>
      <c r="DH29" s="8" t="str">
        <f t="shared" si="23"/>
        <v>Empate</v>
      </c>
      <c r="DI29" s="9">
        <f t="shared" si="143"/>
        <v>0</v>
      </c>
      <c r="DJ29" s="7">
        <v>1</v>
      </c>
      <c r="DK29" s="8">
        <v>1</v>
      </c>
      <c r="DL29" s="8" t="str">
        <f t="shared" si="24"/>
        <v>Empate</v>
      </c>
      <c r="DM29" s="9">
        <f t="shared" si="144"/>
        <v>2</v>
      </c>
      <c r="DN29" s="7">
        <v>1</v>
      </c>
      <c r="DO29" s="8">
        <v>1</v>
      </c>
      <c r="DP29" s="8" t="str">
        <f t="shared" si="25"/>
        <v>Empate</v>
      </c>
      <c r="DQ29" s="9">
        <f t="shared" si="145"/>
        <v>2</v>
      </c>
      <c r="DR29" s="7">
        <v>0</v>
      </c>
      <c r="DS29" s="8">
        <v>1</v>
      </c>
      <c r="DT29" s="8" t="str">
        <f t="shared" si="26"/>
        <v>Suíça</v>
      </c>
      <c r="DU29" s="9">
        <f t="shared" si="146"/>
        <v>6</v>
      </c>
      <c r="DV29" s="7">
        <v>1</v>
      </c>
      <c r="DW29" s="8">
        <v>2</v>
      </c>
      <c r="DX29" s="8" t="str">
        <f t="shared" si="27"/>
        <v>Suíça</v>
      </c>
      <c r="DY29" s="9">
        <f t="shared" si="147"/>
        <v>13</v>
      </c>
      <c r="DZ29" s="7">
        <v>1</v>
      </c>
      <c r="EA29" s="8">
        <v>2</v>
      </c>
      <c r="EB29" s="8" t="str">
        <f t="shared" si="28"/>
        <v>Suíça</v>
      </c>
      <c r="EC29" s="9">
        <f t="shared" si="148"/>
        <v>13</v>
      </c>
      <c r="ED29" s="7">
        <v>1</v>
      </c>
      <c r="EE29" s="8">
        <v>2</v>
      </c>
      <c r="EF29" s="8" t="str">
        <f t="shared" si="29"/>
        <v>Suíça</v>
      </c>
      <c r="EG29" s="9">
        <f t="shared" si="149"/>
        <v>13</v>
      </c>
      <c r="EH29" s="7">
        <v>2</v>
      </c>
      <c r="EI29" s="8">
        <v>0</v>
      </c>
      <c r="EJ29" s="8" t="str">
        <f t="shared" si="30"/>
        <v>Sérvia</v>
      </c>
      <c r="EK29" s="9">
        <f t="shared" si="150"/>
        <v>0</v>
      </c>
      <c r="EL29" s="7">
        <v>0</v>
      </c>
      <c r="EM29" s="8">
        <v>1</v>
      </c>
      <c r="EN29" s="8" t="str">
        <f t="shared" si="31"/>
        <v>Suíça</v>
      </c>
      <c r="EO29" s="9">
        <f t="shared" si="151"/>
        <v>6</v>
      </c>
      <c r="EP29" s="7">
        <v>2</v>
      </c>
      <c r="EQ29" s="8">
        <v>2</v>
      </c>
      <c r="ER29" s="8" t="str">
        <f t="shared" si="32"/>
        <v>Empate</v>
      </c>
      <c r="ES29" s="9">
        <f t="shared" si="152"/>
        <v>2</v>
      </c>
      <c r="ET29" s="7">
        <v>2</v>
      </c>
      <c r="EU29" s="8">
        <v>2</v>
      </c>
      <c r="EV29" s="8" t="str">
        <f t="shared" si="33"/>
        <v>Empate</v>
      </c>
      <c r="EW29" s="9">
        <f t="shared" si="153"/>
        <v>2</v>
      </c>
      <c r="EX29" s="7">
        <v>0</v>
      </c>
      <c r="EY29" s="8">
        <v>0</v>
      </c>
      <c r="EZ29" s="8" t="str">
        <f t="shared" si="34"/>
        <v>Empate</v>
      </c>
      <c r="FA29" s="9">
        <f t="shared" si="154"/>
        <v>0</v>
      </c>
      <c r="FB29" s="7">
        <v>1</v>
      </c>
      <c r="FC29" s="8">
        <v>1</v>
      </c>
      <c r="FD29" s="8" t="str">
        <f t="shared" si="35"/>
        <v>Empate</v>
      </c>
      <c r="FE29" s="9">
        <f t="shared" si="155"/>
        <v>2</v>
      </c>
      <c r="FF29" s="7">
        <v>2</v>
      </c>
      <c r="FG29" s="8">
        <v>2</v>
      </c>
      <c r="FH29" s="8" t="str">
        <f t="shared" si="36"/>
        <v>Empate</v>
      </c>
      <c r="FI29" s="9">
        <f t="shared" si="156"/>
        <v>2</v>
      </c>
      <c r="FJ29" s="7">
        <v>1</v>
      </c>
      <c r="FK29" s="8">
        <v>2</v>
      </c>
      <c r="FL29" s="8" t="str">
        <f t="shared" si="37"/>
        <v>Suíça</v>
      </c>
      <c r="FM29" s="9">
        <f t="shared" si="157"/>
        <v>13</v>
      </c>
      <c r="FN29" s="7">
        <v>1</v>
      </c>
      <c r="FO29" s="8">
        <v>0</v>
      </c>
      <c r="FP29" s="8" t="str">
        <f t="shared" si="38"/>
        <v>Sérvia</v>
      </c>
      <c r="FQ29" s="9">
        <f t="shared" si="158"/>
        <v>2</v>
      </c>
      <c r="FR29" s="7">
        <v>0</v>
      </c>
      <c r="FS29" s="8">
        <v>1</v>
      </c>
      <c r="FT29" s="8" t="str">
        <f t="shared" si="39"/>
        <v>Suíça</v>
      </c>
      <c r="FU29" s="9">
        <f t="shared" si="159"/>
        <v>6</v>
      </c>
      <c r="FV29" s="7">
        <v>1</v>
      </c>
      <c r="FW29" s="8">
        <v>2</v>
      </c>
      <c r="FX29" s="8" t="str">
        <f t="shared" si="40"/>
        <v>Suíça</v>
      </c>
      <c r="FY29" s="9">
        <f t="shared" si="160"/>
        <v>13</v>
      </c>
    </row>
    <row r="30" spans="1:181" ht="15.75" customHeight="1" x14ac:dyDescent="0.2">
      <c r="A30" s="5">
        <v>27</v>
      </c>
      <c r="B30" s="15" t="s">
        <v>81</v>
      </c>
      <c r="C30" s="3">
        <v>5</v>
      </c>
      <c r="D30" s="4">
        <v>2</v>
      </c>
      <c r="E30" s="16" t="s">
        <v>134</v>
      </c>
      <c r="F30" s="5" t="str">
        <f t="shared" si="41"/>
        <v>Bélgica</v>
      </c>
      <c r="H30" s="5" t="s">
        <v>181</v>
      </c>
      <c r="I30" s="23" t="str">
        <f>DR2</f>
        <v>DOUGLAS LIMA</v>
      </c>
      <c r="J30" s="23">
        <f>DU2</f>
        <v>262</v>
      </c>
      <c r="L30" s="144" t="s">
        <v>169</v>
      </c>
      <c r="M30" s="178">
        <v>256</v>
      </c>
      <c r="P30" s="221"/>
      <c r="R30" s="7">
        <v>1</v>
      </c>
      <c r="S30" s="8">
        <v>0</v>
      </c>
      <c r="T30" s="8" t="str">
        <f t="shared" si="0"/>
        <v>Bélgica</v>
      </c>
      <c r="U30" s="9">
        <f t="shared" si="42"/>
        <v>6</v>
      </c>
      <c r="V30" s="8">
        <v>4</v>
      </c>
      <c r="W30" s="8">
        <v>0</v>
      </c>
      <c r="X30" s="8" t="str">
        <f t="shared" si="1"/>
        <v>Bélgica</v>
      </c>
      <c r="Y30" s="9">
        <f t="shared" si="122"/>
        <v>6</v>
      </c>
      <c r="Z30" s="7">
        <v>4</v>
      </c>
      <c r="AA30" s="8">
        <v>1</v>
      </c>
      <c r="AB30" s="8" t="str">
        <f t="shared" si="2"/>
        <v>Bélgica</v>
      </c>
      <c r="AC30" s="9">
        <f t="shared" si="123"/>
        <v>6</v>
      </c>
      <c r="AD30" s="7">
        <v>1</v>
      </c>
      <c r="AE30" s="8">
        <v>2</v>
      </c>
      <c r="AF30" s="8" t="str">
        <f t="shared" si="3"/>
        <v>Tunísia</v>
      </c>
      <c r="AG30" s="9">
        <f t="shared" si="124"/>
        <v>2</v>
      </c>
      <c r="AH30" s="7">
        <v>2</v>
      </c>
      <c r="AI30" s="8">
        <v>0</v>
      </c>
      <c r="AJ30" s="8" t="str">
        <f t="shared" si="4"/>
        <v>Bélgica</v>
      </c>
      <c r="AK30" s="9">
        <f t="shared" si="125"/>
        <v>6</v>
      </c>
      <c r="AL30" s="7">
        <v>2</v>
      </c>
      <c r="AM30" s="8">
        <v>0</v>
      </c>
      <c r="AN30" s="8" t="str">
        <f t="shared" si="5"/>
        <v>Bélgica</v>
      </c>
      <c r="AO30" s="9">
        <f t="shared" si="126"/>
        <v>6</v>
      </c>
      <c r="AP30" s="7">
        <v>1</v>
      </c>
      <c r="AQ30" s="8">
        <v>0</v>
      </c>
      <c r="AR30" s="8" t="str">
        <f t="shared" si="6"/>
        <v>Bélgica</v>
      </c>
      <c r="AS30" s="9">
        <f t="shared" si="127"/>
        <v>6</v>
      </c>
      <c r="AT30" s="7">
        <v>3</v>
      </c>
      <c r="AU30" s="8">
        <v>0</v>
      </c>
      <c r="AV30" s="8" t="str">
        <f t="shared" si="7"/>
        <v>Bélgica</v>
      </c>
      <c r="AW30" s="9">
        <f t="shared" si="128"/>
        <v>6</v>
      </c>
      <c r="AX30" s="7">
        <v>2</v>
      </c>
      <c r="AY30" s="8">
        <v>1</v>
      </c>
      <c r="AZ30" s="8" t="str">
        <f t="shared" si="8"/>
        <v>Bélgica</v>
      </c>
      <c r="BA30" s="9">
        <f t="shared" si="129"/>
        <v>6</v>
      </c>
      <c r="BB30" s="7">
        <v>1</v>
      </c>
      <c r="BC30" s="8">
        <v>1</v>
      </c>
      <c r="BD30" s="8" t="str">
        <f t="shared" si="9"/>
        <v>Empate</v>
      </c>
      <c r="BE30" s="9">
        <f t="shared" si="51"/>
        <v>0</v>
      </c>
      <c r="BF30" s="7">
        <v>2</v>
      </c>
      <c r="BG30" s="8">
        <v>0</v>
      </c>
      <c r="BH30" s="8" t="str">
        <f t="shared" si="10"/>
        <v>Bélgica</v>
      </c>
      <c r="BI30" s="9">
        <f t="shared" si="130"/>
        <v>6</v>
      </c>
      <c r="BJ30" s="7">
        <v>2</v>
      </c>
      <c r="BK30" s="8">
        <v>0</v>
      </c>
      <c r="BL30" s="8" t="str">
        <f t="shared" si="11"/>
        <v>Bélgica</v>
      </c>
      <c r="BM30" s="9">
        <f t="shared" si="131"/>
        <v>6</v>
      </c>
      <c r="BN30" s="7">
        <v>4</v>
      </c>
      <c r="BO30" s="8">
        <v>1</v>
      </c>
      <c r="BP30" s="8" t="str">
        <f t="shared" si="12"/>
        <v>Bélgica</v>
      </c>
      <c r="BQ30" s="9">
        <f t="shared" si="132"/>
        <v>6</v>
      </c>
      <c r="BR30" s="7">
        <v>3</v>
      </c>
      <c r="BS30" s="8">
        <v>0</v>
      </c>
      <c r="BT30" s="8" t="str">
        <f t="shared" si="13"/>
        <v>Bélgica</v>
      </c>
      <c r="BU30" s="9">
        <f t="shared" si="133"/>
        <v>6</v>
      </c>
      <c r="BV30" s="7">
        <v>2</v>
      </c>
      <c r="BW30" s="8">
        <v>0</v>
      </c>
      <c r="BX30" s="8" t="str">
        <f t="shared" si="14"/>
        <v>Bélgica</v>
      </c>
      <c r="BY30" s="9">
        <f t="shared" si="134"/>
        <v>6</v>
      </c>
      <c r="BZ30" s="7">
        <v>2</v>
      </c>
      <c r="CA30" s="8">
        <v>1</v>
      </c>
      <c r="CB30" s="8" t="str">
        <f t="shared" si="15"/>
        <v>Bélgica</v>
      </c>
      <c r="CC30" s="9">
        <f t="shared" si="135"/>
        <v>6</v>
      </c>
      <c r="CD30" s="7">
        <v>2</v>
      </c>
      <c r="CE30" s="8">
        <v>0</v>
      </c>
      <c r="CF30" s="8" t="str">
        <f t="shared" si="16"/>
        <v>Bélgica</v>
      </c>
      <c r="CG30" s="9">
        <f t="shared" si="136"/>
        <v>6</v>
      </c>
      <c r="CH30" s="7">
        <v>4</v>
      </c>
      <c r="CI30" s="8">
        <v>0</v>
      </c>
      <c r="CJ30" s="8" t="str">
        <f t="shared" si="17"/>
        <v>Bélgica</v>
      </c>
      <c r="CK30" s="9">
        <f t="shared" si="137"/>
        <v>6</v>
      </c>
      <c r="CL30" s="7">
        <v>2</v>
      </c>
      <c r="CM30" s="8">
        <v>0</v>
      </c>
      <c r="CN30" s="8" t="str">
        <f t="shared" si="18"/>
        <v>Bélgica</v>
      </c>
      <c r="CO30" s="9">
        <f t="shared" si="138"/>
        <v>6</v>
      </c>
      <c r="CP30" s="7">
        <v>2</v>
      </c>
      <c r="CQ30" s="8">
        <v>1</v>
      </c>
      <c r="CR30" s="8" t="str">
        <f t="shared" si="19"/>
        <v>Bélgica</v>
      </c>
      <c r="CS30" s="9">
        <f t="shared" si="139"/>
        <v>6</v>
      </c>
      <c r="CT30" s="7">
        <v>1</v>
      </c>
      <c r="CU30" s="8">
        <v>0</v>
      </c>
      <c r="CV30" s="8" t="str">
        <f t="shared" si="20"/>
        <v>Bélgica</v>
      </c>
      <c r="CW30" s="9">
        <f t="shared" si="140"/>
        <v>6</v>
      </c>
      <c r="CX30" s="7">
        <v>1</v>
      </c>
      <c r="CY30" s="8">
        <v>0</v>
      </c>
      <c r="CZ30" s="8" t="str">
        <f t="shared" si="21"/>
        <v>Bélgica</v>
      </c>
      <c r="DA30" s="9">
        <f t="shared" si="141"/>
        <v>6</v>
      </c>
      <c r="DB30" s="7">
        <v>2</v>
      </c>
      <c r="DC30" s="8">
        <v>1</v>
      </c>
      <c r="DD30" s="8" t="str">
        <f t="shared" si="22"/>
        <v>Bélgica</v>
      </c>
      <c r="DE30" s="9">
        <f t="shared" si="142"/>
        <v>6</v>
      </c>
      <c r="DF30" s="7">
        <v>1</v>
      </c>
      <c r="DG30" s="8">
        <v>0</v>
      </c>
      <c r="DH30" s="8" t="str">
        <f t="shared" si="23"/>
        <v>Bélgica</v>
      </c>
      <c r="DI30" s="9">
        <f t="shared" si="143"/>
        <v>6</v>
      </c>
      <c r="DJ30" s="7">
        <v>2</v>
      </c>
      <c r="DK30" s="8">
        <v>0</v>
      </c>
      <c r="DL30" s="8" t="str">
        <f t="shared" si="24"/>
        <v>Bélgica</v>
      </c>
      <c r="DM30" s="9">
        <f t="shared" si="144"/>
        <v>6</v>
      </c>
      <c r="DN30" s="7">
        <v>1</v>
      </c>
      <c r="DO30" s="8">
        <v>1</v>
      </c>
      <c r="DP30" s="8" t="str">
        <f t="shared" si="25"/>
        <v>Empate</v>
      </c>
      <c r="DQ30" s="9">
        <f t="shared" si="145"/>
        <v>0</v>
      </c>
      <c r="DR30" s="7">
        <v>2</v>
      </c>
      <c r="DS30" s="8">
        <v>1</v>
      </c>
      <c r="DT30" s="8" t="str">
        <f t="shared" si="26"/>
        <v>Bélgica</v>
      </c>
      <c r="DU30" s="9">
        <f t="shared" si="146"/>
        <v>6</v>
      </c>
      <c r="DV30" s="7">
        <v>2</v>
      </c>
      <c r="DW30" s="8">
        <v>0</v>
      </c>
      <c r="DX30" s="8" t="str">
        <f t="shared" si="27"/>
        <v>Bélgica</v>
      </c>
      <c r="DY30" s="9">
        <f t="shared" si="147"/>
        <v>6</v>
      </c>
      <c r="DZ30" s="7">
        <v>3</v>
      </c>
      <c r="EA30" s="8">
        <v>0</v>
      </c>
      <c r="EB30" s="8" t="str">
        <f t="shared" si="28"/>
        <v>Bélgica</v>
      </c>
      <c r="EC30" s="9">
        <f t="shared" si="148"/>
        <v>6</v>
      </c>
      <c r="ED30" s="7">
        <v>2</v>
      </c>
      <c r="EE30" s="8">
        <v>0</v>
      </c>
      <c r="EF30" s="8" t="str">
        <f t="shared" si="29"/>
        <v>Bélgica</v>
      </c>
      <c r="EG30" s="9">
        <f t="shared" si="149"/>
        <v>6</v>
      </c>
      <c r="EH30" s="7">
        <v>1</v>
      </c>
      <c r="EI30" s="8">
        <v>0</v>
      </c>
      <c r="EJ30" s="8" t="str">
        <f t="shared" si="30"/>
        <v>Bélgica</v>
      </c>
      <c r="EK30" s="9">
        <f t="shared" si="150"/>
        <v>6</v>
      </c>
      <c r="EL30" s="7">
        <v>2</v>
      </c>
      <c r="EM30" s="8">
        <v>1</v>
      </c>
      <c r="EN30" s="8" t="str">
        <f t="shared" si="31"/>
        <v>Bélgica</v>
      </c>
      <c r="EO30" s="9">
        <f t="shared" si="151"/>
        <v>6</v>
      </c>
      <c r="EP30" s="7">
        <v>2</v>
      </c>
      <c r="EQ30" s="8">
        <v>1</v>
      </c>
      <c r="ER30" s="8" t="str">
        <f t="shared" si="32"/>
        <v>Bélgica</v>
      </c>
      <c r="ES30" s="9">
        <f t="shared" si="152"/>
        <v>6</v>
      </c>
      <c r="ET30" s="7">
        <v>3</v>
      </c>
      <c r="EU30" s="8">
        <v>0</v>
      </c>
      <c r="EV30" s="8" t="str">
        <f t="shared" si="33"/>
        <v>Bélgica</v>
      </c>
      <c r="EW30" s="9">
        <f t="shared" si="153"/>
        <v>6</v>
      </c>
      <c r="EX30" s="7">
        <v>2</v>
      </c>
      <c r="EY30" s="8">
        <v>1</v>
      </c>
      <c r="EZ30" s="8" t="str">
        <f t="shared" si="34"/>
        <v>Bélgica</v>
      </c>
      <c r="FA30" s="9">
        <f t="shared" si="154"/>
        <v>6</v>
      </c>
      <c r="FB30" s="7">
        <v>2</v>
      </c>
      <c r="FC30" s="8">
        <v>0</v>
      </c>
      <c r="FD30" s="8" t="str">
        <f t="shared" si="35"/>
        <v>Bélgica</v>
      </c>
      <c r="FE30" s="9">
        <f t="shared" si="155"/>
        <v>6</v>
      </c>
      <c r="FF30" s="7">
        <v>2</v>
      </c>
      <c r="FG30" s="8">
        <v>0</v>
      </c>
      <c r="FH30" s="8" t="str">
        <f t="shared" si="36"/>
        <v>Bélgica</v>
      </c>
      <c r="FI30" s="9">
        <f t="shared" si="156"/>
        <v>6</v>
      </c>
      <c r="FJ30" s="7">
        <v>1</v>
      </c>
      <c r="FK30" s="8">
        <v>0</v>
      </c>
      <c r="FL30" s="8" t="str">
        <f t="shared" si="37"/>
        <v>Bélgica</v>
      </c>
      <c r="FM30" s="9">
        <f t="shared" si="157"/>
        <v>6</v>
      </c>
      <c r="FN30" s="7">
        <v>3</v>
      </c>
      <c r="FO30" s="8">
        <v>0</v>
      </c>
      <c r="FP30" s="8" t="str">
        <f t="shared" si="38"/>
        <v>Bélgica</v>
      </c>
      <c r="FQ30" s="9">
        <f t="shared" si="158"/>
        <v>6</v>
      </c>
      <c r="FR30" s="7">
        <v>3</v>
      </c>
      <c r="FS30" s="8">
        <v>0</v>
      </c>
      <c r="FT30" s="8" t="str">
        <f t="shared" si="39"/>
        <v>Bélgica</v>
      </c>
      <c r="FU30" s="9">
        <f t="shared" si="159"/>
        <v>6</v>
      </c>
      <c r="FV30" s="7">
        <v>2</v>
      </c>
      <c r="FW30" s="8">
        <v>0</v>
      </c>
      <c r="FX30" s="8" t="str">
        <f t="shared" si="40"/>
        <v>Bélgica</v>
      </c>
      <c r="FY30" s="9">
        <f t="shared" si="160"/>
        <v>6</v>
      </c>
    </row>
    <row r="31" spans="1:181" ht="15.75" customHeight="1" x14ac:dyDescent="0.2">
      <c r="A31" s="5">
        <v>28</v>
      </c>
      <c r="B31" s="15" t="s">
        <v>126</v>
      </c>
      <c r="C31" s="3">
        <v>1</v>
      </c>
      <c r="D31" s="4">
        <v>2</v>
      </c>
      <c r="E31" s="16" t="s">
        <v>0</v>
      </c>
      <c r="F31" s="5" t="str">
        <f t="shared" si="41"/>
        <v>México</v>
      </c>
      <c r="H31" s="5" t="s">
        <v>182</v>
      </c>
      <c r="I31" s="23" t="str">
        <f>DV2</f>
        <v>WELTON SUPERGAUSS</v>
      </c>
      <c r="J31" s="23">
        <f>DY2</f>
        <v>271</v>
      </c>
      <c r="L31" s="144" t="s">
        <v>164</v>
      </c>
      <c r="M31" s="178">
        <v>256</v>
      </c>
      <c r="P31" s="221"/>
      <c r="R31" s="7">
        <v>0</v>
      </c>
      <c r="S31" s="8">
        <v>2</v>
      </c>
      <c r="T31" s="8" t="str">
        <f t="shared" si="0"/>
        <v>México</v>
      </c>
      <c r="U31" s="9">
        <f t="shared" si="42"/>
        <v>8</v>
      </c>
      <c r="V31" s="8">
        <v>1</v>
      </c>
      <c r="W31" s="8">
        <v>3</v>
      </c>
      <c r="X31" s="8" t="str">
        <f t="shared" si="1"/>
        <v>México</v>
      </c>
      <c r="Y31" s="9">
        <f t="shared" si="122"/>
        <v>8</v>
      </c>
      <c r="Z31" s="7">
        <v>0</v>
      </c>
      <c r="AA31" s="8">
        <v>2</v>
      </c>
      <c r="AB31" s="8" t="str">
        <f t="shared" si="2"/>
        <v>México</v>
      </c>
      <c r="AC31" s="9">
        <f t="shared" si="123"/>
        <v>8</v>
      </c>
      <c r="AD31" s="7">
        <v>0</v>
      </c>
      <c r="AE31" s="8">
        <v>1</v>
      </c>
      <c r="AF31" s="8" t="str">
        <f t="shared" si="3"/>
        <v>México</v>
      </c>
      <c r="AG31" s="9">
        <f t="shared" si="124"/>
        <v>6</v>
      </c>
      <c r="AH31" s="7">
        <v>1</v>
      </c>
      <c r="AI31" s="8">
        <v>3</v>
      </c>
      <c r="AJ31" s="8" t="str">
        <f t="shared" si="4"/>
        <v>México</v>
      </c>
      <c r="AK31" s="9">
        <f t="shared" si="125"/>
        <v>8</v>
      </c>
      <c r="AL31" s="7">
        <v>1</v>
      </c>
      <c r="AM31" s="8">
        <v>3</v>
      </c>
      <c r="AN31" s="8" t="str">
        <f t="shared" si="5"/>
        <v>México</v>
      </c>
      <c r="AO31" s="9">
        <f t="shared" si="126"/>
        <v>8</v>
      </c>
      <c r="AP31" s="7">
        <v>0</v>
      </c>
      <c r="AQ31" s="8">
        <v>2</v>
      </c>
      <c r="AR31" s="8" t="str">
        <f t="shared" si="6"/>
        <v>México</v>
      </c>
      <c r="AS31" s="9">
        <f t="shared" si="127"/>
        <v>8</v>
      </c>
      <c r="AT31" s="7">
        <v>0</v>
      </c>
      <c r="AU31" s="8">
        <v>2</v>
      </c>
      <c r="AV31" s="8" t="str">
        <f t="shared" si="7"/>
        <v>México</v>
      </c>
      <c r="AW31" s="9">
        <f t="shared" si="128"/>
        <v>8</v>
      </c>
      <c r="AX31" s="7">
        <v>0</v>
      </c>
      <c r="AY31" s="8">
        <v>2</v>
      </c>
      <c r="AZ31" s="8" t="str">
        <f t="shared" si="8"/>
        <v>México</v>
      </c>
      <c r="BA31" s="9">
        <f t="shared" si="129"/>
        <v>8</v>
      </c>
      <c r="BB31" s="7">
        <v>1</v>
      </c>
      <c r="BC31" s="8">
        <v>2</v>
      </c>
      <c r="BD31" s="8" t="str">
        <f t="shared" si="9"/>
        <v>México</v>
      </c>
      <c r="BE31" s="9">
        <f t="shared" si="51"/>
        <v>13</v>
      </c>
      <c r="BF31" s="7">
        <v>1</v>
      </c>
      <c r="BG31" s="8">
        <v>3</v>
      </c>
      <c r="BH31" s="8" t="str">
        <f t="shared" si="10"/>
        <v>México</v>
      </c>
      <c r="BI31" s="9">
        <f t="shared" si="130"/>
        <v>8</v>
      </c>
      <c r="BJ31" s="7">
        <v>1</v>
      </c>
      <c r="BK31" s="8">
        <v>1</v>
      </c>
      <c r="BL31" s="8" t="str">
        <f t="shared" si="11"/>
        <v>Empate</v>
      </c>
      <c r="BM31" s="9">
        <f t="shared" si="131"/>
        <v>2</v>
      </c>
      <c r="BN31" s="7">
        <v>1</v>
      </c>
      <c r="BO31" s="8">
        <v>2</v>
      </c>
      <c r="BP31" s="8" t="str">
        <f t="shared" si="12"/>
        <v>México</v>
      </c>
      <c r="BQ31" s="9">
        <f t="shared" si="132"/>
        <v>13</v>
      </c>
      <c r="BR31" s="7">
        <v>0</v>
      </c>
      <c r="BS31" s="8">
        <v>1</v>
      </c>
      <c r="BT31" s="8" t="str">
        <f t="shared" si="13"/>
        <v>México</v>
      </c>
      <c r="BU31" s="9">
        <f t="shared" si="133"/>
        <v>6</v>
      </c>
      <c r="BV31" s="7">
        <v>1</v>
      </c>
      <c r="BW31" s="8">
        <v>2</v>
      </c>
      <c r="BX31" s="8" t="str">
        <f t="shared" si="14"/>
        <v>México</v>
      </c>
      <c r="BY31" s="9">
        <f t="shared" si="134"/>
        <v>13</v>
      </c>
      <c r="BZ31" s="7">
        <v>1</v>
      </c>
      <c r="CA31" s="8">
        <v>3</v>
      </c>
      <c r="CB31" s="8" t="str">
        <f t="shared" si="15"/>
        <v>México</v>
      </c>
      <c r="CC31" s="9">
        <f t="shared" si="135"/>
        <v>8</v>
      </c>
      <c r="CD31" s="7">
        <v>1</v>
      </c>
      <c r="CE31" s="8">
        <v>2</v>
      </c>
      <c r="CF31" s="8" t="str">
        <f t="shared" si="16"/>
        <v>México</v>
      </c>
      <c r="CG31" s="9">
        <f t="shared" si="136"/>
        <v>13</v>
      </c>
      <c r="CH31" s="7">
        <v>1</v>
      </c>
      <c r="CI31" s="8">
        <v>3</v>
      </c>
      <c r="CJ31" s="8" t="str">
        <f t="shared" si="17"/>
        <v>México</v>
      </c>
      <c r="CK31" s="9">
        <f t="shared" si="137"/>
        <v>8</v>
      </c>
      <c r="CL31" s="7">
        <v>1</v>
      </c>
      <c r="CM31" s="8">
        <v>3</v>
      </c>
      <c r="CN31" s="8" t="str">
        <f t="shared" si="18"/>
        <v>México</v>
      </c>
      <c r="CO31" s="9">
        <f t="shared" si="138"/>
        <v>8</v>
      </c>
      <c r="CP31" s="7">
        <v>0</v>
      </c>
      <c r="CQ31" s="8">
        <v>2</v>
      </c>
      <c r="CR31" s="8" t="str">
        <f t="shared" si="19"/>
        <v>México</v>
      </c>
      <c r="CS31" s="9">
        <f t="shared" si="139"/>
        <v>8</v>
      </c>
      <c r="CT31" s="7">
        <v>0</v>
      </c>
      <c r="CU31" s="8">
        <v>2</v>
      </c>
      <c r="CV31" s="8" t="str">
        <f t="shared" si="20"/>
        <v>México</v>
      </c>
      <c r="CW31" s="9">
        <f t="shared" si="140"/>
        <v>8</v>
      </c>
      <c r="CX31" s="7">
        <v>1</v>
      </c>
      <c r="CY31" s="8">
        <v>2</v>
      </c>
      <c r="CZ31" s="8" t="str">
        <f t="shared" si="21"/>
        <v>México</v>
      </c>
      <c r="DA31" s="9">
        <f t="shared" si="141"/>
        <v>13</v>
      </c>
      <c r="DB31" s="7">
        <v>1</v>
      </c>
      <c r="DC31" s="8">
        <v>2</v>
      </c>
      <c r="DD31" s="8" t="str">
        <f t="shared" si="22"/>
        <v>México</v>
      </c>
      <c r="DE31" s="9">
        <f t="shared" si="142"/>
        <v>13</v>
      </c>
      <c r="DF31" s="7">
        <v>0</v>
      </c>
      <c r="DG31" s="8">
        <v>2</v>
      </c>
      <c r="DH31" s="8" t="str">
        <f t="shared" si="23"/>
        <v>México</v>
      </c>
      <c r="DI31" s="9">
        <f t="shared" si="143"/>
        <v>8</v>
      </c>
      <c r="DJ31" s="7">
        <v>1</v>
      </c>
      <c r="DK31" s="8">
        <v>1</v>
      </c>
      <c r="DL31" s="8" t="str">
        <f t="shared" si="24"/>
        <v>Empate</v>
      </c>
      <c r="DM31" s="9">
        <f t="shared" si="144"/>
        <v>2</v>
      </c>
      <c r="DN31" s="7">
        <v>1</v>
      </c>
      <c r="DO31" s="8">
        <v>1</v>
      </c>
      <c r="DP31" s="8" t="str">
        <f t="shared" si="25"/>
        <v>Empate</v>
      </c>
      <c r="DQ31" s="9">
        <f t="shared" si="145"/>
        <v>2</v>
      </c>
      <c r="DR31" s="7">
        <v>0</v>
      </c>
      <c r="DS31" s="8">
        <v>1</v>
      </c>
      <c r="DT31" s="8" t="str">
        <f t="shared" si="26"/>
        <v>México</v>
      </c>
      <c r="DU31" s="9">
        <f t="shared" si="146"/>
        <v>6</v>
      </c>
      <c r="DV31" s="7">
        <v>0</v>
      </c>
      <c r="DW31" s="8">
        <v>1</v>
      </c>
      <c r="DX31" s="8" t="str">
        <f t="shared" si="27"/>
        <v>México</v>
      </c>
      <c r="DY31" s="9">
        <f t="shared" si="147"/>
        <v>6</v>
      </c>
      <c r="DZ31" s="7">
        <v>0</v>
      </c>
      <c r="EA31" s="8">
        <v>1</v>
      </c>
      <c r="EB31" s="8" t="str">
        <f t="shared" si="28"/>
        <v>México</v>
      </c>
      <c r="EC31" s="9">
        <f t="shared" si="148"/>
        <v>6</v>
      </c>
      <c r="ED31" s="7">
        <v>1</v>
      </c>
      <c r="EE31" s="8">
        <v>3</v>
      </c>
      <c r="EF31" s="8" t="str">
        <f t="shared" si="29"/>
        <v>México</v>
      </c>
      <c r="EG31" s="9">
        <f t="shared" si="149"/>
        <v>8</v>
      </c>
      <c r="EH31" s="7">
        <v>2</v>
      </c>
      <c r="EI31" s="8">
        <v>2</v>
      </c>
      <c r="EJ31" s="8" t="str">
        <f t="shared" si="30"/>
        <v>Empate</v>
      </c>
      <c r="EK31" s="9">
        <f t="shared" si="150"/>
        <v>2</v>
      </c>
      <c r="EL31" s="7">
        <v>0</v>
      </c>
      <c r="EM31" s="8">
        <v>3</v>
      </c>
      <c r="EN31" s="8" t="str">
        <f t="shared" si="31"/>
        <v>México</v>
      </c>
      <c r="EO31" s="9">
        <f t="shared" si="151"/>
        <v>6</v>
      </c>
      <c r="EP31" s="7">
        <v>0</v>
      </c>
      <c r="EQ31" s="8">
        <v>1</v>
      </c>
      <c r="ER31" s="8" t="str">
        <f t="shared" si="32"/>
        <v>México</v>
      </c>
      <c r="ES31" s="9">
        <f t="shared" si="152"/>
        <v>6</v>
      </c>
      <c r="ET31" s="7">
        <v>1</v>
      </c>
      <c r="EU31" s="8">
        <v>2</v>
      </c>
      <c r="EV31" s="8" t="str">
        <f t="shared" si="33"/>
        <v>México</v>
      </c>
      <c r="EW31" s="9">
        <f t="shared" si="153"/>
        <v>13</v>
      </c>
      <c r="EX31" s="7">
        <v>2</v>
      </c>
      <c r="EY31" s="8">
        <v>3</v>
      </c>
      <c r="EZ31" s="8" t="str">
        <f t="shared" si="34"/>
        <v>México</v>
      </c>
      <c r="FA31" s="9">
        <f t="shared" si="154"/>
        <v>6</v>
      </c>
      <c r="FB31" s="7">
        <v>1</v>
      </c>
      <c r="FC31" s="8">
        <v>2</v>
      </c>
      <c r="FD31" s="8" t="str">
        <f t="shared" si="35"/>
        <v>México</v>
      </c>
      <c r="FE31" s="9">
        <f t="shared" si="155"/>
        <v>13</v>
      </c>
      <c r="FF31" s="7">
        <v>1</v>
      </c>
      <c r="FG31" s="8">
        <v>2</v>
      </c>
      <c r="FH31" s="8" t="str">
        <f t="shared" si="36"/>
        <v>México</v>
      </c>
      <c r="FI31" s="9">
        <f t="shared" si="156"/>
        <v>13</v>
      </c>
      <c r="FJ31" s="7">
        <v>0</v>
      </c>
      <c r="FK31" s="8">
        <v>1</v>
      </c>
      <c r="FL31" s="8" t="str">
        <f t="shared" si="37"/>
        <v>México</v>
      </c>
      <c r="FM31" s="9">
        <f t="shared" si="157"/>
        <v>6</v>
      </c>
      <c r="FN31" s="7">
        <v>0</v>
      </c>
      <c r="FO31" s="8">
        <v>2</v>
      </c>
      <c r="FP31" s="8" t="str">
        <f t="shared" si="38"/>
        <v>México</v>
      </c>
      <c r="FQ31" s="9">
        <f t="shared" si="158"/>
        <v>8</v>
      </c>
      <c r="FR31" s="7">
        <v>0</v>
      </c>
      <c r="FS31" s="8">
        <v>2</v>
      </c>
      <c r="FT31" s="8" t="str">
        <f t="shared" si="39"/>
        <v>México</v>
      </c>
      <c r="FU31" s="9">
        <f t="shared" si="159"/>
        <v>8</v>
      </c>
      <c r="FV31" s="7">
        <v>1</v>
      </c>
      <c r="FW31" s="8">
        <v>2</v>
      </c>
      <c r="FX31" s="8" t="str">
        <f t="shared" si="40"/>
        <v>México</v>
      </c>
      <c r="FY31" s="9">
        <f t="shared" si="160"/>
        <v>13</v>
      </c>
    </row>
    <row r="32" spans="1:181" ht="15.75" customHeight="1" x14ac:dyDescent="0.2">
      <c r="A32" s="5">
        <v>29</v>
      </c>
      <c r="B32" s="15" t="s">
        <v>7</v>
      </c>
      <c r="C32" s="3">
        <v>2</v>
      </c>
      <c r="D32" s="4">
        <v>1</v>
      </c>
      <c r="E32" s="16" t="s">
        <v>133</v>
      </c>
      <c r="F32" s="5" t="str">
        <f t="shared" si="41"/>
        <v>Alemanha</v>
      </c>
      <c r="H32" s="5" t="s">
        <v>44</v>
      </c>
      <c r="I32" s="23" t="str">
        <f>DZ2</f>
        <v>RENATO</v>
      </c>
      <c r="J32" s="23">
        <f>EC2</f>
        <v>308</v>
      </c>
      <c r="L32" s="144" t="s">
        <v>118</v>
      </c>
      <c r="M32" s="178">
        <v>253</v>
      </c>
      <c r="P32" s="221"/>
      <c r="R32" s="7">
        <v>2</v>
      </c>
      <c r="S32" s="8">
        <v>1</v>
      </c>
      <c r="T32" s="8" t="str">
        <f t="shared" si="0"/>
        <v>Alemanha</v>
      </c>
      <c r="U32" s="9">
        <f t="shared" si="42"/>
        <v>13</v>
      </c>
      <c r="V32" s="8">
        <v>3</v>
      </c>
      <c r="W32" s="8">
        <v>0</v>
      </c>
      <c r="X32" s="8" t="str">
        <f t="shared" si="1"/>
        <v>Alemanha</v>
      </c>
      <c r="Y32" s="9">
        <f t="shared" si="122"/>
        <v>6</v>
      </c>
      <c r="Z32" s="7">
        <v>1</v>
      </c>
      <c r="AA32" s="8">
        <v>0</v>
      </c>
      <c r="AB32" s="8" t="str">
        <f t="shared" si="2"/>
        <v>Alemanha</v>
      </c>
      <c r="AC32" s="9">
        <f t="shared" si="123"/>
        <v>6</v>
      </c>
      <c r="AD32" s="7">
        <v>3</v>
      </c>
      <c r="AE32" s="8">
        <v>2</v>
      </c>
      <c r="AF32" s="8" t="str">
        <f t="shared" si="3"/>
        <v>Alemanha</v>
      </c>
      <c r="AG32" s="9">
        <f t="shared" si="124"/>
        <v>6</v>
      </c>
      <c r="AH32" s="7">
        <v>1</v>
      </c>
      <c r="AI32" s="8">
        <v>0</v>
      </c>
      <c r="AJ32" s="8" t="str">
        <f t="shared" si="4"/>
        <v>Alemanha</v>
      </c>
      <c r="AK32" s="9">
        <f t="shared" si="125"/>
        <v>6</v>
      </c>
      <c r="AL32" s="7">
        <v>3</v>
      </c>
      <c r="AM32" s="8">
        <v>0</v>
      </c>
      <c r="AN32" s="8" t="str">
        <f t="shared" si="5"/>
        <v>Alemanha</v>
      </c>
      <c r="AO32" s="9">
        <f t="shared" si="126"/>
        <v>6</v>
      </c>
      <c r="AP32" s="7">
        <v>3</v>
      </c>
      <c r="AQ32" s="8">
        <v>0</v>
      </c>
      <c r="AR32" s="8" t="str">
        <f t="shared" si="6"/>
        <v>Alemanha</v>
      </c>
      <c r="AS32" s="9">
        <f t="shared" si="127"/>
        <v>6</v>
      </c>
      <c r="AT32" s="7">
        <v>2</v>
      </c>
      <c r="AU32" s="8">
        <v>0</v>
      </c>
      <c r="AV32" s="8" t="str">
        <f t="shared" si="7"/>
        <v>Alemanha</v>
      </c>
      <c r="AW32" s="9">
        <f t="shared" si="128"/>
        <v>8</v>
      </c>
      <c r="AX32" s="7">
        <v>3</v>
      </c>
      <c r="AY32" s="8">
        <v>1</v>
      </c>
      <c r="AZ32" s="8" t="str">
        <f t="shared" si="8"/>
        <v>Alemanha</v>
      </c>
      <c r="BA32" s="9">
        <f t="shared" si="129"/>
        <v>8</v>
      </c>
      <c r="BB32" s="7">
        <v>3</v>
      </c>
      <c r="BC32" s="8">
        <v>2</v>
      </c>
      <c r="BD32" s="8" t="str">
        <f t="shared" si="9"/>
        <v>Alemanha</v>
      </c>
      <c r="BE32" s="9">
        <f t="shared" si="51"/>
        <v>6</v>
      </c>
      <c r="BF32" s="7">
        <v>2</v>
      </c>
      <c r="BG32" s="8">
        <v>1</v>
      </c>
      <c r="BH32" s="8" t="str">
        <f t="shared" si="10"/>
        <v>Alemanha</v>
      </c>
      <c r="BI32" s="9">
        <f t="shared" si="130"/>
        <v>13</v>
      </c>
      <c r="BJ32" s="7">
        <v>2</v>
      </c>
      <c r="BK32" s="8">
        <v>1</v>
      </c>
      <c r="BL32" s="8" t="str">
        <f t="shared" si="11"/>
        <v>Alemanha</v>
      </c>
      <c r="BM32" s="9">
        <f t="shared" si="131"/>
        <v>13</v>
      </c>
      <c r="BN32" s="7">
        <v>3</v>
      </c>
      <c r="BO32" s="8">
        <v>1</v>
      </c>
      <c r="BP32" s="8" t="str">
        <f t="shared" si="12"/>
        <v>Alemanha</v>
      </c>
      <c r="BQ32" s="9">
        <f t="shared" si="132"/>
        <v>8</v>
      </c>
      <c r="BR32" s="7">
        <v>2</v>
      </c>
      <c r="BS32" s="8">
        <v>1</v>
      </c>
      <c r="BT32" s="8" t="str">
        <f t="shared" si="13"/>
        <v>Alemanha</v>
      </c>
      <c r="BU32" s="9">
        <f t="shared" si="133"/>
        <v>13</v>
      </c>
      <c r="BV32" s="7">
        <v>2</v>
      </c>
      <c r="BW32" s="8">
        <v>1</v>
      </c>
      <c r="BX32" s="8" t="str">
        <f t="shared" si="14"/>
        <v>Alemanha</v>
      </c>
      <c r="BY32" s="9">
        <f t="shared" si="134"/>
        <v>13</v>
      </c>
      <c r="BZ32" s="7">
        <v>2</v>
      </c>
      <c r="CA32" s="8">
        <v>0</v>
      </c>
      <c r="CB32" s="8" t="str">
        <f t="shared" si="15"/>
        <v>Alemanha</v>
      </c>
      <c r="CC32" s="9">
        <f t="shared" si="135"/>
        <v>8</v>
      </c>
      <c r="CD32" s="7">
        <v>1</v>
      </c>
      <c r="CE32" s="8">
        <v>1</v>
      </c>
      <c r="CF32" s="8" t="str">
        <f t="shared" si="16"/>
        <v>Empate</v>
      </c>
      <c r="CG32" s="9">
        <f t="shared" si="136"/>
        <v>2</v>
      </c>
      <c r="CH32" s="7">
        <v>2</v>
      </c>
      <c r="CI32" s="8">
        <v>1</v>
      </c>
      <c r="CJ32" s="8" t="str">
        <f t="shared" si="17"/>
        <v>Alemanha</v>
      </c>
      <c r="CK32" s="9">
        <f t="shared" si="137"/>
        <v>13</v>
      </c>
      <c r="CL32" s="7">
        <v>3</v>
      </c>
      <c r="CM32" s="8">
        <v>0</v>
      </c>
      <c r="CN32" s="8" t="str">
        <f t="shared" si="18"/>
        <v>Alemanha</v>
      </c>
      <c r="CO32" s="9">
        <f t="shared" si="138"/>
        <v>6</v>
      </c>
      <c r="CP32" s="7">
        <v>3</v>
      </c>
      <c r="CQ32" s="8">
        <v>1</v>
      </c>
      <c r="CR32" s="8" t="str">
        <f t="shared" si="19"/>
        <v>Alemanha</v>
      </c>
      <c r="CS32" s="9">
        <f t="shared" si="139"/>
        <v>8</v>
      </c>
      <c r="CT32" s="7">
        <v>2</v>
      </c>
      <c r="CU32" s="8">
        <v>0</v>
      </c>
      <c r="CV32" s="8" t="str">
        <f t="shared" si="20"/>
        <v>Alemanha</v>
      </c>
      <c r="CW32" s="9">
        <f t="shared" si="140"/>
        <v>8</v>
      </c>
      <c r="CX32" s="7">
        <v>4</v>
      </c>
      <c r="CY32" s="8">
        <v>0</v>
      </c>
      <c r="CZ32" s="8" t="str">
        <f t="shared" si="21"/>
        <v>Alemanha</v>
      </c>
      <c r="DA32" s="9">
        <f t="shared" si="141"/>
        <v>6</v>
      </c>
      <c r="DB32" s="7">
        <v>3</v>
      </c>
      <c r="DC32" s="8">
        <v>0</v>
      </c>
      <c r="DD32" s="8" t="str">
        <f t="shared" si="22"/>
        <v>Alemanha</v>
      </c>
      <c r="DE32" s="9">
        <f t="shared" si="142"/>
        <v>6</v>
      </c>
      <c r="DF32" s="7">
        <v>2</v>
      </c>
      <c r="DG32" s="8">
        <v>0</v>
      </c>
      <c r="DH32" s="8" t="str">
        <f t="shared" si="23"/>
        <v>Alemanha</v>
      </c>
      <c r="DI32" s="9">
        <f t="shared" si="143"/>
        <v>8</v>
      </c>
      <c r="DJ32" s="7">
        <v>3</v>
      </c>
      <c r="DK32" s="8">
        <v>1</v>
      </c>
      <c r="DL32" s="8" t="str">
        <f t="shared" si="24"/>
        <v>Alemanha</v>
      </c>
      <c r="DM32" s="9">
        <f t="shared" si="144"/>
        <v>8</v>
      </c>
      <c r="DN32" s="7">
        <v>3</v>
      </c>
      <c r="DO32" s="8">
        <v>1</v>
      </c>
      <c r="DP32" s="8" t="str">
        <f t="shared" si="25"/>
        <v>Alemanha</v>
      </c>
      <c r="DQ32" s="9">
        <f t="shared" si="145"/>
        <v>8</v>
      </c>
      <c r="DR32" s="7">
        <v>2</v>
      </c>
      <c r="DS32" s="8">
        <v>0</v>
      </c>
      <c r="DT32" s="8" t="str">
        <f t="shared" si="26"/>
        <v>Alemanha</v>
      </c>
      <c r="DU32" s="9">
        <f t="shared" si="146"/>
        <v>8</v>
      </c>
      <c r="DV32" s="7">
        <v>2</v>
      </c>
      <c r="DW32" s="8">
        <v>1</v>
      </c>
      <c r="DX32" s="8" t="str">
        <f t="shared" si="27"/>
        <v>Alemanha</v>
      </c>
      <c r="DY32" s="9">
        <f t="shared" si="147"/>
        <v>13</v>
      </c>
      <c r="DZ32" s="7">
        <v>2</v>
      </c>
      <c r="EA32" s="8">
        <v>1</v>
      </c>
      <c r="EB32" s="8" t="str">
        <f t="shared" si="28"/>
        <v>Alemanha</v>
      </c>
      <c r="EC32" s="9">
        <f t="shared" si="148"/>
        <v>13</v>
      </c>
      <c r="ED32" s="7">
        <v>3</v>
      </c>
      <c r="EE32" s="8">
        <v>1</v>
      </c>
      <c r="EF32" s="8" t="str">
        <f t="shared" si="29"/>
        <v>Alemanha</v>
      </c>
      <c r="EG32" s="9">
        <f t="shared" si="149"/>
        <v>8</v>
      </c>
      <c r="EH32" s="7">
        <v>3</v>
      </c>
      <c r="EI32" s="8">
        <v>1</v>
      </c>
      <c r="EJ32" s="8" t="str">
        <f t="shared" si="30"/>
        <v>Alemanha</v>
      </c>
      <c r="EK32" s="9">
        <f t="shared" si="150"/>
        <v>8</v>
      </c>
      <c r="EL32" s="7">
        <v>2</v>
      </c>
      <c r="EM32" s="8">
        <v>0</v>
      </c>
      <c r="EN32" s="8" t="str">
        <f t="shared" si="31"/>
        <v>Alemanha</v>
      </c>
      <c r="EO32" s="9">
        <f t="shared" si="151"/>
        <v>8</v>
      </c>
      <c r="EP32" s="7">
        <v>3</v>
      </c>
      <c r="EQ32" s="8">
        <v>1</v>
      </c>
      <c r="ER32" s="8" t="str">
        <f t="shared" si="32"/>
        <v>Alemanha</v>
      </c>
      <c r="ES32" s="9">
        <f t="shared" si="152"/>
        <v>8</v>
      </c>
      <c r="ET32" s="7">
        <v>3</v>
      </c>
      <c r="EU32" s="8">
        <v>0</v>
      </c>
      <c r="EV32" s="8" t="str">
        <f t="shared" si="33"/>
        <v>Alemanha</v>
      </c>
      <c r="EW32" s="9">
        <f t="shared" si="153"/>
        <v>6</v>
      </c>
      <c r="EX32" s="7">
        <v>2</v>
      </c>
      <c r="EY32" s="8">
        <v>0</v>
      </c>
      <c r="EZ32" s="8" t="str">
        <f t="shared" si="34"/>
        <v>Alemanha</v>
      </c>
      <c r="FA32" s="9">
        <f t="shared" si="154"/>
        <v>8</v>
      </c>
      <c r="FB32" s="7">
        <v>2</v>
      </c>
      <c r="FC32" s="8">
        <v>1</v>
      </c>
      <c r="FD32" s="8" t="str">
        <f t="shared" si="35"/>
        <v>Alemanha</v>
      </c>
      <c r="FE32" s="9">
        <f t="shared" si="155"/>
        <v>13</v>
      </c>
      <c r="FF32" s="7">
        <v>3</v>
      </c>
      <c r="FG32" s="8">
        <v>0</v>
      </c>
      <c r="FH32" s="8" t="str">
        <f t="shared" si="36"/>
        <v>Alemanha</v>
      </c>
      <c r="FI32" s="9">
        <f t="shared" si="156"/>
        <v>6</v>
      </c>
      <c r="FJ32" s="7">
        <v>1</v>
      </c>
      <c r="FK32" s="8">
        <v>0</v>
      </c>
      <c r="FL32" s="8" t="str">
        <f t="shared" si="37"/>
        <v>Alemanha</v>
      </c>
      <c r="FM32" s="9">
        <f t="shared" si="157"/>
        <v>6</v>
      </c>
      <c r="FN32" s="7">
        <v>2</v>
      </c>
      <c r="FO32" s="8">
        <v>0</v>
      </c>
      <c r="FP32" s="8" t="str">
        <f t="shared" si="38"/>
        <v>Alemanha</v>
      </c>
      <c r="FQ32" s="9">
        <f t="shared" si="158"/>
        <v>8</v>
      </c>
      <c r="FR32" s="7">
        <v>2</v>
      </c>
      <c r="FS32" s="8">
        <v>0</v>
      </c>
      <c r="FT32" s="8" t="str">
        <f t="shared" si="39"/>
        <v>Alemanha</v>
      </c>
      <c r="FU32" s="9">
        <f t="shared" si="159"/>
        <v>8</v>
      </c>
      <c r="FV32" s="7">
        <v>2</v>
      </c>
      <c r="FW32" s="8">
        <v>0</v>
      </c>
      <c r="FX32" s="8" t="str">
        <f t="shared" si="40"/>
        <v>Alemanha</v>
      </c>
      <c r="FY32" s="9">
        <f t="shared" si="160"/>
        <v>8</v>
      </c>
    </row>
    <row r="33" spans="1:181" ht="15.75" customHeight="1" x14ac:dyDescent="0.2">
      <c r="A33" s="5">
        <v>30</v>
      </c>
      <c r="B33" s="15" t="s">
        <v>6</v>
      </c>
      <c r="C33" s="3">
        <v>6</v>
      </c>
      <c r="D33" s="4">
        <v>1</v>
      </c>
      <c r="E33" s="16" t="s">
        <v>131</v>
      </c>
      <c r="F33" s="5" t="str">
        <f t="shared" si="41"/>
        <v>Inglaterra</v>
      </c>
      <c r="H33" s="5" t="s">
        <v>183</v>
      </c>
      <c r="I33" s="23" t="str">
        <f>ED2</f>
        <v>MARCIO</v>
      </c>
      <c r="J33" s="23">
        <f>EG2</f>
        <v>256</v>
      </c>
      <c r="L33" s="144" t="s">
        <v>153</v>
      </c>
      <c r="M33" s="178">
        <v>250</v>
      </c>
      <c r="P33" s="221"/>
      <c r="R33" s="7">
        <v>2</v>
      </c>
      <c r="S33" s="8">
        <v>1</v>
      </c>
      <c r="T33" s="8" t="str">
        <f t="shared" si="0"/>
        <v>Inglaterra</v>
      </c>
      <c r="U33" s="9">
        <f t="shared" si="42"/>
        <v>8</v>
      </c>
      <c r="V33" s="8">
        <v>2</v>
      </c>
      <c r="W33" s="8">
        <v>2</v>
      </c>
      <c r="X33" s="8" t="str">
        <f t="shared" si="1"/>
        <v>Empate</v>
      </c>
      <c r="Y33" s="9">
        <f t="shared" si="122"/>
        <v>0</v>
      </c>
      <c r="Z33" s="7">
        <v>2</v>
      </c>
      <c r="AA33" s="8">
        <v>0</v>
      </c>
      <c r="AB33" s="8" t="str">
        <f t="shared" si="2"/>
        <v>Inglaterra</v>
      </c>
      <c r="AC33" s="9">
        <f t="shared" si="123"/>
        <v>6</v>
      </c>
      <c r="AD33" s="7">
        <v>3</v>
      </c>
      <c r="AE33" s="8">
        <v>0</v>
      </c>
      <c r="AF33" s="8" t="str">
        <f t="shared" si="3"/>
        <v>Inglaterra</v>
      </c>
      <c r="AG33" s="9">
        <f t="shared" si="124"/>
        <v>6</v>
      </c>
      <c r="AH33" s="7">
        <v>4</v>
      </c>
      <c r="AI33" s="8">
        <v>0</v>
      </c>
      <c r="AJ33" s="8" t="str">
        <f t="shared" si="4"/>
        <v>Inglaterra</v>
      </c>
      <c r="AK33" s="9">
        <f t="shared" si="125"/>
        <v>6</v>
      </c>
      <c r="AL33" s="7">
        <v>4</v>
      </c>
      <c r="AM33" s="8">
        <v>1</v>
      </c>
      <c r="AN33" s="8" t="str">
        <f t="shared" si="5"/>
        <v>Inglaterra</v>
      </c>
      <c r="AO33" s="9">
        <f t="shared" si="126"/>
        <v>8</v>
      </c>
      <c r="AP33" s="7">
        <v>2</v>
      </c>
      <c r="AQ33" s="8">
        <v>0</v>
      </c>
      <c r="AR33" s="8" t="str">
        <f t="shared" si="6"/>
        <v>Inglaterra</v>
      </c>
      <c r="AS33" s="9">
        <f t="shared" si="127"/>
        <v>6</v>
      </c>
      <c r="AT33" s="7">
        <v>3</v>
      </c>
      <c r="AU33" s="8">
        <v>0</v>
      </c>
      <c r="AV33" s="8" t="str">
        <f t="shared" si="7"/>
        <v>Inglaterra</v>
      </c>
      <c r="AW33" s="9">
        <f t="shared" si="128"/>
        <v>6</v>
      </c>
      <c r="AX33" s="7">
        <v>2</v>
      </c>
      <c r="AY33" s="8">
        <v>0</v>
      </c>
      <c r="AZ33" s="8" t="str">
        <f t="shared" si="8"/>
        <v>Inglaterra</v>
      </c>
      <c r="BA33" s="9">
        <f t="shared" si="129"/>
        <v>6</v>
      </c>
      <c r="BB33" s="7">
        <v>3</v>
      </c>
      <c r="BC33" s="8">
        <v>2</v>
      </c>
      <c r="BD33" s="8" t="str">
        <f t="shared" si="9"/>
        <v>Inglaterra</v>
      </c>
      <c r="BE33" s="9">
        <f t="shared" si="51"/>
        <v>6</v>
      </c>
      <c r="BF33" s="7">
        <v>2</v>
      </c>
      <c r="BG33" s="8">
        <v>0</v>
      </c>
      <c r="BH33" s="8" t="str">
        <f t="shared" si="10"/>
        <v>Inglaterra</v>
      </c>
      <c r="BI33" s="9">
        <f t="shared" si="130"/>
        <v>6</v>
      </c>
      <c r="BJ33" s="7">
        <v>3</v>
      </c>
      <c r="BK33" s="8">
        <v>0</v>
      </c>
      <c r="BL33" s="8" t="str">
        <f t="shared" si="11"/>
        <v>Inglaterra</v>
      </c>
      <c r="BM33" s="9">
        <f t="shared" si="131"/>
        <v>6</v>
      </c>
      <c r="BN33" s="7">
        <v>4</v>
      </c>
      <c r="BO33" s="8">
        <v>0</v>
      </c>
      <c r="BP33" s="8" t="str">
        <f t="shared" si="12"/>
        <v>Inglaterra</v>
      </c>
      <c r="BQ33" s="9">
        <f t="shared" si="132"/>
        <v>6</v>
      </c>
      <c r="BR33" s="7">
        <v>2</v>
      </c>
      <c r="BS33" s="8">
        <v>0</v>
      </c>
      <c r="BT33" s="8" t="str">
        <f t="shared" si="13"/>
        <v>Inglaterra</v>
      </c>
      <c r="BU33" s="9">
        <f t="shared" si="133"/>
        <v>6</v>
      </c>
      <c r="BV33" s="7">
        <v>3</v>
      </c>
      <c r="BW33" s="8">
        <v>0</v>
      </c>
      <c r="BX33" s="8" t="str">
        <f t="shared" si="14"/>
        <v>Inglaterra</v>
      </c>
      <c r="BY33" s="9">
        <f t="shared" si="134"/>
        <v>6</v>
      </c>
      <c r="BZ33" s="7">
        <v>2</v>
      </c>
      <c r="CA33" s="8">
        <v>0</v>
      </c>
      <c r="CB33" s="8" t="str">
        <f t="shared" si="15"/>
        <v>Inglaterra</v>
      </c>
      <c r="CC33" s="9">
        <f t="shared" si="135"/>
        <v>6</v>
      </c>
      <c r="CD33" s="7">
        <v>1</v>
      </c>
      <c r="CE33" s="8">
        <v>0</v>
      </c>
      <c r="CF33" s="8" t="str">
        <f t="shared" si="16"/>
        <v>Inglaterra</v>
      </c>
      <c r="CG33" s="9">
        <f t="shared" si="136"/>
        <v>6</v>
      </c>
      <c r="CH33" s="7">
        <v>3</v>
      </c>
      <c r="CI33" s="8">
        <v>0</v>
      </c>
      <c r="CJ33" s="8" t="str">
        <f t="shared" si="17"/>
        <v>Inglaterra</v>
      </c>
      <c r="CK33" s="9">
        <f t="shared" si="137"/>
        <v>6</v>
      </c>
      <c r="CL33" s="7">
        <v>2</v>
      </c>
      <c r="CM33" s="8">
        <v>0</v>
      </c>
      <c r="CN33" s="8" t="str">
        <f t="shared" si="18"/>
        <v>Inglaterra</v>
      </c>
      <c r="CO33" s="9">
        <f t="shared" si="138"/>
        <v>6</v>
      </c>
      <c r="CP33" s="7">
        <v>2</v>
      </c>
      <c r="CQ33" s="8">
        <v>0</v>
      </c>
      <c r="CR33" s="8" t="str">
        <f t="shared" si="19"/>
        <v>Inglaterra</v>
      </c>
      <c r="CS33" s="9">
        <f t="shared" si="139"/>
        <v>6</v>
      </c>
      <c r="CT33" s="7">
        <v>3</v>
      </c>
      <c r="CU33" s="8">
        <v>1</v>
      </c>
      <c r="CV33" s="8" t="str">
        <f t="shared" si="20"/>
        <v>Inglaterra</v>
      </c>
      <c r="CW33" s="9">
        <f t="shared" si="140"/>
        <v>8</v>
      </c>
      <c r="CX33" s="7">
        <v>3</v>
      </c>
      <c r="CY33" s="8">
        <v>0</v>
      </c>
      <c r="CZ33" s="8" t="str">
        <f t="shared" si="21"/>
        <v>Inglaterra</v>
      </c>
      <c r="DA33" s="9">
        <f t="shared" si="141"/>
        <v>6</v>
      </c>
      <c r="DB33" s="7">
        <v>2</v>
      </c>
      <c r="DC33" s="8">
        <v>1</v>
      </c>
      <c r="DD33" s="8" t="str">
        <f t="shared" si="22"/>
        <v>Inglaterra</v>
      </c>
      <c r="DE33" s="9">
        <f t="shared" si="142"/>
        <v>8</v>
      </c>
      <c r="DF33" s="7">
        <v>2</v>
      </c>
      <c r="DG33" s="8">
        <v>1</v>
      </c>
      <c r="DH33" s="8" t="str">
        <f t="shared" si="23"/>
        <v>Inglaterra</v>
      </c>
      <c r="DI33" s="9">
        <f t="shared" si="143"/>
        <v>8</v>
      </c>
      <c r="DJ33" s="7">
        <v>2</v>
      </c>
      <c r="DK33" s="8">
        <v>0</v>
      </c>
      <c r="DL33" s="8" t="str">
        <f t="shared" si="24"/>
        <v>Inglaterra</v>
      </c>
      <c r="DM33" s="9">
        <f t="shared" si="144"/>
        <v>6</v>
      </c>
      <c r="DN33" s="7">
        <v>2</v>
      </c>
      <c r="DO33" s="8">
        <v>0</v>
      </c>
      <c r="DP33" s="8" t="str">
        <f t="shared" si="25"/>
        <v>Inglaterra</v>
      </c>
      <c r="DQ33" s="9">
        <f t="shared" si="145"/>
        <v>6</v>
      </c>
      <c r="DR33" s="7">
        <v>3</v>
      </c>
      <c r="DS33" s="8">
        <v>0</v>
      </c>
      <c r="DT33" s="8" t="str">
        <f t="shared" si="26"/>
        <v>Inglaterra</v>
      </c>
      <c r="DU33" s="9">
        <f t="shared" si="146"/>
        <v>6</v>
      </c>
      <c r="DV33" s="7">
        <v>1</v>
      </c>
      <c r="DW33" s="8">
        <v>0</v>
      </c>
      <c r="DX33" s="8" t="str">
        <f t="shared" si="27"/>
        <v>Inglaterra</v>
      </c>
      <c r="DY33" s="9">
        <f t="shared" si="147"/>
        <v>6</v>
      </c>
      <c r="DZ33" s="7">
        <v>4</v>
      </c>
      <c r="EA33" s="8">
        <v>0</v>
      </c>
      <c r="EB33" s="8" t="str">
        <f t="shared" si="28"/>
        <v>Inglaterra</v>
      </c>
      <c r="EC33" s="9">
        <f t="shared" si="148"/>
        <v>6</v>
      </c>
      <c r="ED33" s="7">
        <v>2</v>
      </c>
      <c r="EE33" s="8">
        <v>0</v>
      </c>
      <c r="EF33" s="8" t="str">
        <f t="shared" si="29"/>
        <v>Inglaterra</v>
      </c>
      <c r="EG33" s="9">
        <f t="shared" si="149"/>
        <v>6</v>
      </c>
      <c r="EH33" s="7">
        <v>2</v>
      </c>
      <c r="EI33" s="8">
        <v>0</v>
      </c>
      <c r="EJ33" s="8" t="str">
        <f t="shared" si="30"/>
        <v>Inglaterra</v>
      </c>
      <c r="EK33" s="9">
        <f t="shared" si="150"/>
        <v>6</v>
      </c>
      <c r="EL33" s="7">
        <v>3</v>
      </c>
      <c r="EM33" s="8">
        <v>1</v>
      </c>
      <c r="EN33" s="8" t="str">
        <f t="shared" si="31"/>
        <v>Inglaterra</v>
      </c>
      <c r="EO33" s="9">
        <f t="shared" si="151"/>
        <v>8</v>
      </c>
      <c r="EP33" s="7">
        <v>3</v>
      </c>
      <c r="EQ33" s="8">
        <v>0</v>
      </c>
      <c r="ER33" s="8" t="str">
        <f t="shared" si="32"/>
        <v>Inglaterra</v>
      </c>
      <c r="ES33" s="9">
        <f t="shared" si="152"/>
        <v>6</v>
      </c>
      <c r="ET33" s="7">
        <v>2</v>
      </c>
      <c r="EU33" s="8">
        <v>0</v>
      </c>
      <c r="EV33" s="8" t="str">
        <f t="shared" si="33"/>
        <v>Inglaterra</v>
      </c>
      <c r="EW33" s="9">
        <f t="shared" si="153"/>
        <v>6</v>
      </c>
      <c r="EX33" s="7">
        <v>1</v>
      </c>
      <c r="EY33" s="8">
        <v>0</v>
      </c>
      <c r="EZ33" s="8" t="str">
        <f t="shared" si="34"/>
        <v>Inglaterra</v>
      </c>
      <c r="FA33" s="9">
        <f t="shared" si="154"/>
        <v>6</v>
      </c>
      <c r="FB33" s="7">
        <v>3</v>
      </c>
      <c r="FC33" s="8">
        <v>0</v>
      </c>
      <c r="FD33" s="8" t="str">
        <f t="shared" si="35"/>
        <v>Inglaterra</v>
      </c>
      <c r="FE33" s="9">
        <f t="shared" si="155"/>
        <v>6</v>
      </c>
      <c r="FF33" s="7">
        <v>2</v>
      </c>
      <c r="FG33" s="8">
        <v>0</v>
      </c>
      <c r="FH33" s="8" t="str">
        <f t="shared" si="36"/>
        <v>Inglaterra</v>
      </c>
      <c r="FI33" s="9">
        <f t="shared" si="156"/>
        <v>6</v>
      </c>
      <c r="FJ33" s="7">
        <v>2</v>
      </c>
      <c r="FK33" s="8">
        <v>0</v>
      </c>
      <c r="FL33" s="8" t="str">
        <f t="shared" si="37"/>
        <v>Inglaterra</v>
      </c>
      <c r="FM33" s="9">
        <f t="shared" si="157"/>
        <v>6</v>
      </c>
      <c r="FN33" s="7">
        <v>4</v>
      </c>
      <c r="FO33" s="8">
        <v>0</v>
      </c>
      <c r="FP33" s="8" t="str">
        <f t="shared" si="38"/>
        <v>Inglaterra</v>
      </c>
      <c r="FQ33" s="9">
        <f t="shared" si="158"/>
        <v>6</v>
      </c>
      <c r="FR33" s="7">
        <v>2</v>
      </c>
      <c r="FS33" s="8">
        <v>0</v>
      </c>
      <c r="FT33" s="8" t="str">
        <f t="shared" si="39"/>
        <v>Inglaterra</v>
      </c>
      <c r="FU33" s="9">
        <f t="shared" si="159"/>
        <v>6</v>
      </c>
      <c r="FV33" s="7">
        <v>3</v>
      </c>
      <c r="FW33" s="8">
        <v>1</v>
      </c>
      <c r="FX33" s="8" t="str">
        <f t="shared" si="40"/>
        <v>Inglaterra</v>
      </c>
      <c r="FY33" s="9">
        <f t="shared" si="160"/>
        <v>8</v>
      </c>
    </row>
    <row r="34" spans="1:181" ht="15.75" customHeight="1" x14ac:dyDescent="0.2">
      <c r="A34" s="5">
        <v>31</v>
      </c>
      <c r="B34" s="15" t="s">
        <v>10</v>
      </c>
      <c r="C34" s="3">
        <v>2</v>
      </c>
      <c r="D34" s="4">
        <v>2</v>
      </c>
      <c r="E34" s="16" t="s">
        <v>135</v>
      </c>
      <c r="F34" s="5" t="str">
        <f t="shared" si="41"/>
        <v>Empate</v>
      </c>
      <c r="H34" s="5" t="s">
        <v>184</v>
      </c>
      <c r="I34" s="23" t="str">
        <f>EH2</f>
        <v>WANDERLEY</v>
      </c>
      <c r="J34" s="23">
        <f>EK2</f>
        <v>241</v>
      </c>
      <c r="L34" s="144" t="s">
        <v>120</v>
      </c>
      <c r="M34" s="178">
        <v>249</v>
      </c>
      <c r="P34" s="221"/>
      <c r="R34" s="7">
        <v>1</v>
      </c>
      <c r="S34" s="8">
        <v>0</v>
      </c>
      <c r="T34" s="8" t="str">
        <f t="shared" si="0"/>
        <v>Japão</v>
      </c>
      <c r="U34" s="9">
        <f t="shared" si="42"/>
        <v>0</v>
      </c>
      <c r="V34" s="8">
        <v>1</v>
      </c>
      <c r="W34" s="8">
        <v>2</v>
      </c>
      <c r="X34" s="8" t="str">
        <f t="shared" si="1"/>
        <v>Senegal</v>
      </c>
      <c r="Y34" s="9">
        <f t="shared" si="122"/>
        <v>2</v>
      </c>
      <c r="Z34" s="7">
        <v>0</v>
      </c>
      <c r="AA34" s="8">
        <v>0</v>
      </c>
      <c r="AB34" s="8" t="str">
        <f t="shared" si="2"/>
        <v>Empate</v>
      </c>
      <c r="AC34" s="9">
        <f t="shared" si="123"/>
        <v>6</v>
      </c>
      <c r="AD34" s="7">
        <v>3</v>
      </c>
      <c r="AE34" s="8">
        <v>0</v>
      </c>
      <c r="AF34" s="8" t="str">
        <f t="shared" si="3"/>
        <v>Japão</v>
      </c>
      <c r="AG34" s="9">
        <f t="shared" si="124"/>
        <v>0</v>
      </c>
      <c r="AH34" s="7">
        <v>1</v>
      </c>
      <c r="AI34" s="8">
        <v>1</v>
      </c>
      <c r="AJ34" s="8" t="str">
        <f t="shared" si="4"/>
        <v>Empate</v>
      </c>
      <c r="AK34" s="9">
        <f t="shared" si="125"/>
        <v>6</v>
      </c>
      <c r="AL34" s="7">
        <v>1</v>
      </c>
      <c r="AM34" s="8">
        <v>0</v>
      </c>
      <c r="AN34" s="8" t="str">
        <f t="shared" si="5"/>
        <v>Japão</v>
      </c>
      <c r="AO34" s="9">
        <f t="shared" si="126"/>
        <v>0</v>
      </c>
      <c r="AP34" s="7">
        <v>1</v>
      </c>
      <c r="AQ34" s="8">
        <v>0</v>
      </c>
      <c r="AR34" s="8" t="str">
        <f t="shared" si="6"/>
        <v>Japão</v>
      </c>
      <c r="AS34" s="9">
        <f t="shared" si="127"/>
        <v>0</v>
      </c>
      <c r="AT34" s="7">
        <v>0</v>
      </c>
      <c r="AU34" s="8">
        <v>1</v>
      </c>
      <c r="AV34" s="8" t="str">
        <f t="shared" si="7"/>
        <v>Senegal</v>
      </c>
      <c r="AW34" s="9">
        <f t="shared" si="128"/>
        <v>0</v>
      </c>
      <c r="AX34" s="7">
        <v>1</v>
      </c>
      <c r="AY34" s="8">
        <v>0</v>
      </c>
      <c r="AZ34" s="8" t="str">
        <f t="shared" si="8"/>
        <v>Japão</v>
      </c>
      <c r="BA34" s="9">
        <f t="shared" si="129"/>
        <v>0</v>
      </c>
      <c r="BB34" s="7">
        <v>1</v>
      </c>
      <c r="BC34" s="8">
        <v>1</v>
      </c>
      <c r="BD34" s="8" t="str">
        <f t="shared" si="9"/>
        <v>Empate</v>
      </c>
      <c r="BE34" s="9">
        <f t="shared" si="51"/>
        <v>6</v>
      </c>
      <c r="BF34" s="7">
        <v>1</v>
      </c>
      <c r="BG34" s="8">
        <v>0</v>
      </c>
      <c r="BH34" s="8" t="str">
        <f t="shared" si="10"/>
        <v>Japão</v>
      </c>
      <c r="BI34" s="9">
        <f t="shared" si="130"/>
        <v>0</v>
      </c>
      <c r="BJ34" s="7">
        <v>0</v>
      </c>
      <c r="BK34" s="8">
        <v>1</v>
      </c>
      <c r="BL34" s="8" t="str">
        <f t="shared" si="11"/>
        <v>Senegal</v>
      </c>
      <c r="BM34" s="9">
        <f t="shared" si="131"/>
        <v>0</v>
      </c>
      <c r="BN34" s="7">
        <v>1</v>
      </c>
      <c r="BO34" s="8">
        <v>2</v>
      </c>
      <c r="BP34" s="8" t="str">
        <f t="shared" si="12"/>
        <v>Senegal</v>
      </c>
      <c r="BQ34" s="9">
        <f t="shared" si="132"/>
        <v>2</v>
      </c>
      <c r="BR34" s="7">
        <v>1</v>
      </c>
      <c r="BS34" s="8">
        <v>0</v>
      </c>
      <c r="BT34" s="8" t="str">
        <f t="shared" si="13"/>
        <v>Japão</v>
      </c>
      <c r="BU34" s="9">
        <f t="shared" si="133"/>
        <v>0</v>
      </c>
      <c r="BV34" s="7">
        <v>1</v>
      </c>
      <c r="BW34" s="8">
        <v>2</v>
      </c>
      <c r="BX34" s="8" t="str">
        <f t="shared" si="14"/>
        <v>Senegal</v>
      </c>
      <c r="BY34" s="9">
        <f t="shared" si="134"/>
        <v>2</v>
      </c>
      <c r="BZ34" s="7">
        <v>1</v>
      </c>
      <c r="CA34" s="8">
        <v>0</v>
      </c>
      <c r="CB34" s="8" t="str">
        <f t="shared" si="15"/>
        <v>Japão</v>
      </c>
      <c r="CC34" s="9">
        <f t="shared" si="135"/>
        <v>0</v>
      </c>
      <c r="CD34" s="7">
        <v>2</v>
      </c>
      <c r="CE34" s="8">
        <v>1</v>
      </c>
      <c r="CF34" s="8" t="str">
        <f t="shared" si="16"/>
        <v>Japão</v>
      </c>
      <c r="CG34" s="9">
        <f t="shared" si="136"/>
        <v>2</v>
      </c>
      <c r="CH34" s="7">
        <v>1</v>
      </c>
      <c r="CI34" s="8">
        <v>0</v>
      </c>
      <c r="CJ34" s="8" t="str">
        <f t="shared" si="17"/>
        <v>Japão</v>
      </c>
      <c r="CK34" s="9">
        <f t="shared" si="137"/>
        <v>0</v>
      </c>
      <c r="CL34" s="7">
        <v>1</v>
      </c>
      <c r="CM34" s="8">
        <v>0</v>
      </c>
      <c r="CN34" s="8" t="str">
        <f t="shared" si="18"/>
        <v>Japão</v>
      </c>
      <c r="CO34" s="9">
        <f t="shared" si="138"/>
        <v>0</v>
      </c>
      <c r="CP34" s="7">
        <v>2</v>
      </c>
      <c r="CQ34" s="8">
        <v>2</v>
      </c>
      <c r="CR34" s="8" t="str">
        <f t="shared" si="19"/>
        <v>Empate</v>
      </c>
      <c r="CS34" s="9">
        <f t="shared" si="139"/>
        <v>13</v>
      </c>
      <c r="CT34" s="7">
        <v>1</v>
      </c>
      <c r="CU34" s="8">
        <v>0</v>
      </c>
      <c r="CV34" s="8" t="str">
        <f t="shared" si="20"/>
        <v>Japão</v>
      </c>
      <c r="CW34" s="9">
        <f t="shared" si="140"/>
        <v>0</v>
      </c>
      <c r="CX34" s="7">
        <v>1</v>
      </c>
      <c r="CY34" s="8">
        <v>0</v>
      </c>
      <c r="CZ34" s="8" t="str">
        <f t="shared" si="21"/>
        <v>Japão</v>
      </c>
      <c r="DA34" s="9">
        <f t="shared" si="141"/>
        <v>0</v>
      </c>
      <c r="DB34" s="7">
        <v>2</v>
      </c>
      <c r="DC34" s="8">
        <v>1</v>
      </c>
      <c r="DD34" s="8" t="str">
        <f t="shared" si="22"/>
        <v>Japão</v>
      </c>
      <c r="DE34" s="9">
        <f t="shared" si="142"/>
        <v>2</v>
      </c>
      <c r="DF34" s="7">
        <v>1</v>
      </c>
      <c r="DG34" s="8">
        <v>1</v>
      </c>
      <c r="DH34" s="8" t="str">
        <f t="shared" si="23"/>
        <v>Empate</v>
      </c>
      <c r="DI34" s="9">
        <f t="shared" si="143"/>
        <v>6</v>
      </c>
      <c r="DJ34" s="7">
        <v>1</v>
      </c>
      <c r="DK34" s="8">
        <v>0</v>
      </c>
      <c r="DL34" s="8" t="str">
        <f t="shared" si="24"/>
        <v>Japão</v>
      </c>
      <c r="DM34" s="9">
        <f t="shared" si="144"/>
        <v>0</v>
      </c>
      <c r="DN34" s="7">
        <v>1</v>
      </c>
      <c r="DO34" s="8">
        <v>0</v>
      </c>
      <c r="DP34" s="8" t="str">
        <f t="shared" si="25"/>
        <v>Japão</v>
      </c>
      <c r="DQ34" s="9">
        <f t="shared" si="145"/>
        <v>0</v>
      </c>
      <c r="DR34" s="7">
        <v>2</v>
      </c>
      <c r="DS34" s="8">
        <v>1</v>
      </c>
      <c r="DT34" s="8" t="str">
        <f t="shared" si="26"/>
        <v>Japão</v>
      </c>
      <c r="DU34" s="9">
        <f t="shared" si="146"/>
        <v>2</v>
      </c>
      <c r="DV34" s="7">
        <v>1</v>
      </c>
      <c r="DW34" s="8">
        <v>0</v>
      </c>
      <c r="DX34" s="8" t="str">
        <f t="shared" si="27"/>
        <v>Japão</v>
      </c>
      <c r="DY34" s="9">
        <f t="shared" si="147"/>
        <v>0</v>
      </c>
      <c r="DZ34" s="7">
        <v>1</v>
      </c>
      <c r="EA34" s="8">
        <v>0</v>
      </c>
      <c r="EB34" s="8" t="str">
        <f t="shared" si="28"/>
        <v>Japão</v>
      </c>
      <c r="EC34" s="9">
        <f t="shared" si="148"/>
        <v>0</v>
      </c>
      <c r="ED34" s="7">
        <v>2</v>
      </c>
      <c r="EE34" s="8">
        <v>1</v>
      </c>
      <c r="EF34" s="8" t="str">
        <f t="shared" si="29"/>
        <v>Japão</v>
      </c>
      <c r="EG34" s="9">
        <f t="shared" si="149"/>
        <v>2</v>
      </c>
      <c r="EH34" s="7">
        <v>2</v>
      </c>
      <c r="EI34" s="8">
        <v>1</v>
      </c>
      <c r="EJ34" s="8" t="str">
        <f t="shared" si="30"/>
        <v>Japão</v>
      </c>
      <c r="EK34" s="9">
        <f t="shared" si="150"/>
        <v>2</v>
      </c>
      <c r="EL34" s="7">
        <v>2</v>
      </c>
      <c r="EM34" s="8">
        <v>0</v>
      </c>
      <c r="EN34" s="8" t="str">
        <f t="shared" si="31"/>
        <v>Japão</v>
      </c>
      <c r="EO34" s="9">
        <f t="shared" si="151"/>
        <v>2</v>
      </c>
      <c r="EP34" s="7">
        <v>2</v>
      </c>
      <c r="EQ34" s="8">
        <v>1</v>
      </c>
      <c r="ER34" s="8" t="str">
        <f t="shared" si="32"/>
        <v>Japão</v>
      </c>
      <c r="ES34" s="9">
        <f t="shared" si="152"/>
        <v>2</v>
      </c>
      <c r="ET34" s="7">
        <v>2</v>
      </c>
      <c r="EU34" s="8">
        <v>2</v>
      </c>
      <c r="EV34" s="8" t="str">
        <f t="shared" si="33"/>
        <v>Empate</v>
      </c>
      <c r="EW34" s="9">
        <f t="shared" si="153"/>
        <v>13</v>
      </c>
      <c r="EX34" s="7">
        <v>1</v>
      </c>
      <c r="EY34" s="8">
        <v>0</v>
      </c>
      <c r="EZ34" s="8" t="str">
        <f t="shared" si="34"/>
        <v>Japão</v>
      </c>
      <c r="FA34" s="9">
        <f t="shared" si="154"/>
        <v>0</v>
      </c>
      <c r="FB34" s="7">
        <v>2</v>
      </c>
      <c r="FC34" s="8">
        <v>1</v>
      </c>
      <c r="FD34" s="8" t="str">
        <f t="shared" si="35"/>
        <v>Japão</v>
      </c>
      <c r="FE34" s="9">
        <f t="shared" si="155"/>
        <v>2</v>
      </c>
      <c r="FF34" s="7">
        <v>1</v>
      </c>
      <c r="FG34" s="8">
        <v>1</v>
      </c>
      <c r="FH34" s="8" t="str">
        <f t="shared" si="36"/>
        <v>Empate</v>
      </c>
      <c r="FI34" s="9">
        <f t="shared" si="156"/>
        <v>6</v>
      </c>
      <c r="FJ34" s="7">
        <v>1</v>
      </c>
      <c r="FK34" s="8">
        <v>0</v>
      </c>
      <c r="FL34" s="8" t="str">
        <f t="shared" si="37"/>
        <v>Japão</v>
      </c>
      <c r="FM34" s="9">
        <f t="shared" si="157"/>
        <v>0</v>
      </c>
      <c r="FN34" s="7">
        <v>2</v>
      </c>
      <c r="FO34" s="8">
        <v>0</v>
      </c>
      <c r="FP34" s="8" t="str">
        <f t="shared" si="38"/>
        <v>Japão</v>
      </c>
      <c r="FQ34" s="9">
        <f t="shared" si="158"/>
        <v>2</v>
      </c>
      <c r="FR34" s="7">
        <v>1</v>
      </c>
      <c r="FS34" s="8">
        <v>0</v>
      </c>
      <c r="FT34" s="8" t="str">
        <f t="shared" si="39"/>
        <v>Japão</v>
      </c>
      <c r="FU34" s="9">
        <f t="shared" si="159"/>
        <v>0</v>
      </c>
      <c r="FV34" s="7">
        <v>2</v>
      </c>
      <c r="FW34" s="8">
        <v>1</v>
      </c>
      <c r="FX34" s="8" t="str">
        <f t="shared" si="40"/>
        <v>Japão</v>
      </c>
      <c r="FY34" s="9">
        <f t="shared" si="160"/>
        <v>2</v>
      </c>
    </row>
    <row r="35" spans="1:181" ht="15.75" customHeight="1" x14ac:dyDescent="0.2">
      <c r="A35" s="5">
        <v>32</v>
      </c>
      <c r="B35" s="15" t="s">
        <v>79</v>
      </c>
      <c r="C35" s="3">
        <v>3</v>
      </c>
      <c r="D35" s="4">
        <v>0</v>
      </c>
      <c r="E35" s="16" t="s">
        <v>127</v>
      </c>
      <c r="F35" s="5" t="str">
        <f t="shared" si="41"/>
        <v>Colômbia</v>
      </c>
      <c r="H35" s="5" t="s">
        <v>185</v>
      </c>
      <c r="I35" s="23" t="str">
        <f>EL2</f>
        <v>FERRAZ</v>
      </c>
      <c r="J35" s="23">
        <f>EO2</f>
        <v>240</v>
      </c>
      <c r="L35" s="144" t="s">
        <v>140</v>
      </c>
      <c r="M35" s="178">
        <v>246</v>
      </c>
      <c r="P35" s="221"/>
      <c r="R35" s="7">
        <v>1</v>
      </c>
      <c r="S35" s="8">
        <v>0</v>
      </c>
      <c r="T35" s="8" t="str">
        <f t="shared" si="0"/>
        <v>Colômbia</v>
      </c>
      <c r="U35" s="9">
        <f t="shared" si="42"/>
        <v>8</v>
      </c>
      <c r="V35" s="8">
        <v>1</v>
      </c>
      <c r="W35" s="8">
        <v>1</v>
      </c>
      <c r="X35" s="8" t="str">
        <f t="shared" si="1"/>
        <v>Empate</v>
      </c>
      <c r="Y35" s="9">
        <f t="shared" si="122"/>
        <v>0</v>
      </c>
      <c r="Z35" s="7">
        <v>2</v>
      </c>
      <c r="AA35" s="8">
        <v>1</v>
      </c>
      <c r="AB35" s="8" t="str">
        <f t="shared" si="2"/>
        <v>Colômbia</v>
      </c>
      <c r="AC35" s="9">
        <f t="shared" si="123"/>
        <v>6</v>
      </c>
      <c r="AD35" s="7">
        <v>2</v>
      </c>
      <c r="AE35" s="8">
        <v>1</v>
      </c>
      <c r="AF35" s="8" t="str">
        <f t="shared" si="3"/>
        <v>Colômbia</v>
      </c>
      <c r="AG35" s="9">
        <f t="shared" si="124"/>
        <v>6</v>
      </c>
      <c r="AH35" s="7">
        <v>1</v>
      </c>
      <c r="AI35" s="8">
        <v>0</v>
      </c>
      <c r="AJ35" s="8" t="str">
        <f t="shared" si="4"/>
        <v>Colômbia</v>
      </c>
      <c r="AK35" s="9">
        <f t="shared" si="125"/>
        <v>8</v>
      </c>
      <c r="AL35" s="7">
        <v>2</v>
      </c>
      <c r="AM35" s="8">
        <v>1</v>
      </c>
      <c r="AN35" s="8" t="str">
        <f t="shared" si="5"/>
        <v>Colômbia</v>
      </c>
      <c r="AO35" s="9">
        <f t="shared" si="126"/>
        <v>6</v>
      </c>
      <c r="AP35" s="7">
        <v>2</v>
      </c>
      <c r="AQ35" s="8">
        <v>1</v>
      </c>
      <c r="AR35" s="8" t="str">
        <f t="shared" si="6"/>
        <v>Colômbia</v>
      </c>
      <c r="AS35" s="9">
        <f t="shared" si="127"/>
        <v>6</v>
      </c>
      <c r="AT35" s="7">
        <v>2</v>
      </c>
      <c r="AU35" s="8">
        <v>1</v>
      </c>
      <c r="AV35" s="8" t="str">
        <f t="shared" si="7"/>
        <v>Colômbia</v>
      </c>
      <c r="AW35" s="9">
        <f t="shared" si="128"/>
        <v>6</v>
      </c>
      <c r="AX35" s="7">
        <v>2</v>
      </c>
      <c r="AY35" s="8">
        <v>0</v>
      </c>
      <c r="AZ35" s="8" t="str">
        <f t="shared" si="8"/>
        <v>Colômbia</v>
      </c>
      <c r="BA35" s="9">
        <f t="shared" si="129"/>
        <v>8</v>
      </c>
      <c r="BB35" s="7">
        <v>2</v>
      </c>
      <c r="BC35" s="8">
        <v>1</v>
      </c>
      <c r="BD35" s="8" t="str">
        <f t="shared" si="9"/>
        <v>Colômbia</v>
      </c>
      <c r="BE35" s="9">
        <f t="shared" si="51"/>
        <v>6</v>
      </c>
      <c r="BF35" s="7">
        <v>2</v>
      </c>
      <c r="BG35" s="8">
        <v>2</v>
      </c>
      <c r="BH35" s="8" t="str">
        <f t="shared" si="10"/>
        <v>Empate</v>
      </c>
      <c r="BI35" s="9">
        <f t="shared" si="130"/>
        <v>0</v>
      </c>
      <c r="BJ35" s="7">
        <v>2</v>
      </c>
      <c r="BK35" s="8">
        <v>2</v>
      </c>
      <c r="BL35" s="8" t="str">
        <f t="shared" si="11"/>
        <v>Empate</v>
      </c>
      <c r="BM35" s="9">
        <f t="shared" si="131"/>
        <v>0</v>
      </c>
      <c r="BN35" s="7">
        <v>3</v>
      </c>
      <c r="BO35" s="8">
        <v>0</v>
      </c>
      <c r="BP35" s="8" t="str">
        <f t="shared" si="12"/>
        <v>Colômbia</v>
      </c>
      <c r="BQ35" s="9">
        <f t="shared" si="132"/>
        <v>13</v>
      </c>
      <c r="BR35" s="7">
        <v>0</v>
      </c>
      <c r="BS35" s="8">
        <v>0</v>
      </c>
      <c r="BT35" s="8" t="str">
        <f t="shared" si="13"/>
        <v>Empate</v>
      </c>
      <c r="BU35" s="9">
        <f t="shared" si="133"/>
        <v>2</v>
      </c>
      <c r="BV35" s="7">
        <v>1</v>
      </c>
      <c r="BW35" s="8">
        <v>1</v>
      </c>
      <c r="BX35" s="8" t="str">
        <f t="shared" si="14"/>
        <v>Empate</v>
      </c>
      <c r="BY35" s="9">
        <f t="shared" si="134"/>
        <v>0</v>
      </c>
      <c r="BZ35" s="7">
        <v>1</v>
      </c>
      <c r="CA35" s="8">
        <v>0</v>
      </c>
      <c r="CB35" s="8" t="str">
        <f t="shared" si="15"/>
        <v>Colômbia</v>
      </c>
      <c r="CC35" s="9">
        <f t="shared" si="135"/>
        <v>8</v>
      </c>
      <c r="CD35" s="7">
        <v>0</v>
      </c>
      <c r="CE35" s="8">
        <v>0</v>
      </c>
      <c r="CF35" s="8" t="str">
        <f t="shared" si="16"/>
        <v>Empate</v>
      </c>
      <c r="CG35" s="9">
        <f t="shared" si="136"/>
        <v>2</v>
      </c>
      <c r="CH35" s="7">
        <v>1</v>
      </c>
      <c r="CI35" s="8">
        <v>1</v>
      </c>
      <c r="CJ35" s="8" t="str">
        <f t="shared" si="17"/>
        <v>Empate</v>
      </c>
      <c r="CK35" s="9">
        <f t="shared" si="137"/>
        <v>0</v>
      </c>
      <c r="CL35" s="7">
        <v>2</v>
      </c>
      <c r="CM35" s="8">
        <v>0</v>
      </c>
      <c r="CN35" s="8" t="str">
        <f t="shared" si="18"/>
        <v>Colômbia</v>
      </c>
      <c r="CO35" s="9">
        <f t="shared" si="138"/>
        <v>8</v>
      </c>
      <c r="CP35" s="7">
        <v>2</v>
      </c>
      <c r="CQ35" s="8">
        <v>1</v>
      </c>
      <c r="CR35" s="8" t="str">
        <f t="shared" si="19"/>
        <v>Colômbia</v>
      </c>
      <c r="CS35" s="9">
        <f t="shared" si="139"/>
        <v>6</v>
      </c>
      <c r="CT35" s="7">
        <v>0</v>
      </c>
      <c r="CU35" s="8">
        <v>1</v>
      </c>
      <c r="CV35" s="8" t="str">
        <f t="shared" si="20"/>
        <v>Polônia</v>
      </c>
      <c r="CW35" s="9">
        <f t="shared" si="140"/>
        <v>0</v>
      </c>
      <c r="CX35" s="7">
        <v>3</v>
      </c>
      <c r="CY35" s="8">
        <v>1</v>
      </c>
      <c r="CZ35" s="8" t="str">
        <f t="shared" si="21"/>
        <v>Colômbia</v>
      </c>
      <c r="DA35" s="9">
        <f t="shared" si="141"/>
        <v>8</v>
      </c>
      <c r="DB35" s="7">
        <v>2</v>
      </c>
      <c r="DC35" s="8">
        <v>1</v>
      </c>
      <c r="DD35" s="8" t="str">
        <f t="shared" si="22"/>
        <v>Colômbia</v>
      </c>
      <c r="DE35" s="9">
        <f t="shared" si="142"/>
        <v>6</v>
      </c>
      <c r="DF35" s="7">
        <v>1</v>
      </c>
      <c r="DG35" s="8">
        <v>0</v>
      </c>
      <c r="DH35" s="8" t="str">
        <f t="shared" si="23"/>
        <v>Colômbia</v>
      </c>
      <c r="DI35" s="9">
        <f t="shared" si="143"/>
        <v>8</v>
      </c>
      <c r="DJ35" s="7">
        <v>2</v>
      </c>
      <c r="DK35" s="8">
        <v>1</v>
      </c>
      <c r="DL35" s="8" t="str">
        <f t="shared" si="24"/>
        <v>Colômbia</v>
      </c>
      <c r="DM35" s="9">
        <f t="shared" si="144"/>
        <v>6</v>
      </c>
      <c r="DN35" s="7">
        <v>2</v>
      </c>
      <c r="DO35" s="8">
        <v>2</v>
      </c>
      <c r="DP35" s="8" t="str">
        <f t="shared" si="25"/>
        <v>Empate</v>
      </c>
      <c r="DQ35" s="9">
        <f t="shared" si="145"/>
        <v>0</v>
      </c>
      <c r="DR35" s="7">
        <v>1</v>
      </c>
      <c r="DS35" s="8">
        <v>0</v>
      </c>
      <c r="DT35" s="8" t="str">
        <f t="shared" si="26"/>
        <v>Colômbia</v>
      </c>
      <c r="DU35" s="9">
        <f t="shared" si="146"/>
        <v>8</v>
      </c>
      <c r="DV35" s="7">
        <v>0</v>
      </c>
      <c r="DW35" s="8">
        <v>0</v>
      </c>
      <c r="DX35" s="8" t="str">
        <f t="shared" si="27"/>
        <v>Empate</v>
      </c>
      <c r="DY35" s="9">
        <f t="shared" si="147"/>
        <v>2</v>
      </c>
      <c r="DZ35" s="7">
        <v>1</v>
      </c>
      <c r="EA35" s="8">
        <v>1</v>
      </c>
      <c r="EB35" s="8" t="str">
        <f t="shared" si="28"/>
        <v>Empate</v>
      </c>
      <c r="EC35" s="9">
        <f t="shared" si="148"/>
        <v>0</v>
      </c>
      <c r="ED35" s="7">
        <v>2</v>
      </c>
      <c r="EE35" s="8">
        <v>0</v>
      </c>
      <c r="EF35" s="8" t="str">
        <f t="shared" si="29"/>
        <v>Colômbia</v>
      </c>
      <c r="EG35" s="9">
        <f t="shared" si="149"/>
        <v>8</v>
      </c>
      <c r="EH35" s="7">
        <v>1</v>
      </c>
      <c r="EI35" s="8">
        <v>0</v>
      </c>
      <c r="EJ35" s="8" t="str">
        <f t="shared" si="30"/>
        <v>Colômbia</v>
      </c>
      <c r="EK35" s="9">
        <f t="shared" si="150"/>
        <v>8</v>
      </c>
      <c r="EL35" s="7">
        <v>1</v>
      </c>
      <c r="EM35" s="8">
        <v>1</v>
      </c>
      <c r="EN35" s="8" t="str">
        <f t="shared" si="31"/>
        <v>Empate</v>
      </c>
      <c r="EO35" s="9">
        <f t="shared" si="151"/>
        <v>0</v>
      </c>
      <c r="EP35" s="7">
        <v>3</v>
      </c>
      <c r="EQ35" s="8">
        <v>2</v>
      </c>
      <c r="ER35" s="8" t="str">
        <f t="shared" si="32"/>
        <v>Colômbia</v>
      </c>
      <c r="ES35" s="9">
        <f t="shared" si="152"/>
        <v>8</v>
      </c>
      <c r="ET35" s="7">
        <v>1</v>
      </c>
      <c r="EU35" s="8">
        <v>0</v>
      </c>
      <c r="EV35" s="8" t="str">
        <f t="shared" si="33"/>
        <v>Colômbia</v>
      </c>
      <c r="EW35" s="9">
        <f t="shared" si="153"/>
        <v>8</v>
      </c>
      <c r="EX35" s="7">
        <v>2</v>
      </c>
      <c r="EY35" s="8">
        <v>0</v>
      </c>
      <c r="EZ35" s="8" t="str">
        <f t="shared" si="34"/>
        <v>Colômbia</v>
      </c>
      <c r="FA35" s="9">
        <f t="shared" si="154"/>
        <v>8</v>
      </c>
      <c r="FB35" s="7">
        <v>1</v>
      </c>
      <c r="FC35" s="8">
        <v>0</v>
      </c>
      <c r="FD35" s="8" t="str">
        <f t="shared" si="35"/>
        <v>Colômbia</v>
      </c>
      <c r="FE35" s="9">
        <f t="shared" si="155"/>
        <v>8</v>
      </c>
      <c r="FF35" s="7">
        <v>3</v>
      </c>
      <c r="FG35" s="8">
        <v>1</v>
      </c>
      <c r="FH35" s="8" t="str">
        <f t="shared" si="36"/>
        <v>Colômbia</v>
      </c>
      <c r="FI35" s="9">
        <f t="shared" si="156"/>
        <v>8</v>
      </c>
      <c r="FJ35" s="7">
        <v>2</v>
      </c>
      <c r="FK35" s="8">
        <v>0</v>
      </c>
      <c r="FL35" s="8" t="str">
        <f t="shared" si="37"/>
        <v>Colômbia</v>
      </c>
      <c r="FM35" s="9">
        <f t="shared" si="157"/>
        <v>8</v>
      </c>
      <c r="FN35" s="7">
        <v>0</v>
      </c>
      <c r="FO35" s="8">
        <v>2</v>
      </c>
      <c r="FP35" s="8" t="str">
        <f t="shared" si="38"/>
        <v>Polônia</v>
      </c>
      <c r="FQ35" s="9">
        <f t="shared" si="158"/>
        <v>0</v>
      </c>
      <c r="FR35" s="7">
        <v>1</v>
      </c>
      <c r="FS35" s="8">
        <v>0</v>
      </c>
      <c r="FT35" s="8" t="str">
        <f t="shared" si="39"/>
        <v>Colômbia</v>
      </c>
      <c r="FU35" s="9">
        <f t="shared" si="159"/>
        <v>8</v>
      </c>
      <c r="FV35" s="7">
        <v>2</v>
      </c>
      <c r="FW35" s="8">
        <v>1</v>
      </c>
      <c r="FX35" s="8" t="str">
        <f t="shared" si="40"/>
        <v>Colômbia</v>
      </c>
      <c r="FY35" s="9">
        <f t="shared" si="160"/>
        <v>6</v>
      </c>
    </row>
    <row r="36" spans="1:181" ht="15.75" customHeight="1" x14ac:dyDescent="0.2">
      <c r="A36" s="5">
        <v>33</v>
      </c>
      <c r="B36" s="15" t="s">
        <v>123</v>
      </c>
      <c r="C36" s="3">
        <v>2</v>
      </c>
      <c r="D36" s="4">
        <v>1</v>
      </c>
      <c r="E36" s="16" t="s">
        <v>124</v>
      </c>
      <c r="F36" s="5" t="str">
        <f t="shared" si="41"/>
        <v>Arábia Saudita</v>
      </c>
      <c r="H36" s="5" t="s">
        <v>45</v>
      </c>
      <c r="I36" s="23" t="str">
        <f>EP2</f>
        <v>ISABELA BOTTARO</v>
      </c>
      <c r="J36" s="23">
        <f>ES2</f>
        <v>244</v>
      </c>
      <c r="L36" s="144" t="s">
        <v>146</v>
      </c>
      <c r="M36" s="178">
        <v>244</v>
      </c>
      <c r="P36" s="221"/>
      <c r="R36" s="7">
        <v>0</v>
      </c>
      <c r="S36" s="8">
        <v>2</v>
      </c>
      <c r="T36" s="8" t="str">
        <f t="shared" si="0"/>
        <v>Egito</v>
      </c>
      <c r="U36" s="9">
        <f t="shared" si="42"/>
        <v>0</v>
      </c>
      <c r="V36" s="8">
        <v>4</v>
      </c>
      <c r="W36" s="8">
        <v>1</v>
      </c>
      <c r="X36" s="8" t="str">
        <f t="shared" si="1"/>
        <v>Arábia Saudita</v>
      </c>
      <c r="Y36" s="9">
        <f t="shared" si="122"/>
        <v>8</v>
      </c>
      <c r="Z36" s="7">
        <v>2</v>
      </c>
      <c r="AA36" s="8">
        <v>2</v>
      </c>
      <c r="AB36" s="8" t="str">
        <f t="shared" si="2"/>
        <v>Empate</v>
      </c>
      <c r="AC36" s="9">
        <f t="shared" si="123"/>
        <v>2</v>
      </c>
      <c r="AD36" s="7">
        <v>2</v>
      </c>
      <c r="AE36" s="8">
        <v>2</v>
      </c>
      <c r="AF36" s="8" t="str">
        <f t="shared" si="3"/>
        <v>Empate</v>
      </c>
      <c r="AG36" s="9">
        <f t="shared" si="124"/>
        <v>2</v>
      </c>
      <c r="AH36" s="7">
        <v>0</v>
      </c>
      <c r="AI36" s="8">
        <v>2</v>
      </c>
      <c r="AJ36" s="8" t="str">
        <f t="shared" si="4"/>
        <v>Egito</v>
      </c>
      <c r="AK36" s="9">
        <f t="shared" si="125"/>
        <v>0</v>
      </c>
      <c r="AL36" s="7">
        <v>1</v>
      </c>
      <c r="AM36" s="8">
        <v>1</v>
      </c>
      <c r="AN36" s="8" t="str">
        <f t="shared" si="5"/>
        <v>Empate</v>
      </c>
      <c r="AO36" s="9">
        <f t="shared" si="126"/>
        <v>2</v>
      </c>
      <c r="AP36" s="7">
        <v>0</v>
      </c>
      <c r="AQ36" s="8">
        <v>1</v>
      </c>
      <c r="AR36" s="8" t="str">
        <f t="shared" si="6"/>
        <v>Egito</v>
      </c>
      <c r="AS36" s="9">
        <f t="shared" si="127"/>
        <v>2</v>
      </c>
      <c r="AT36" s="7">
        <v>2</v>
      </c>
      <c r="AU36" s="8">
        <v>2</v>
      </c>
      <c r="AV36" s="8" t="str">
        <f t="shared" si="7"/>
        <v>Empate</v>
      </c>
      <c r="AW36" s="9">
        <f t="shared" si="128"/>
        <v>2</v>
      </c>
      <c r="AX36" s="7">
        <v>0</v>
      </c>
      <c r="AY36" s="8">
        <v>1</v>
      </c>
      <c r="AZ36" s="8" t="str">
        <f t="shared" si="8"/>
        <v>Egito</v>
      </c>
      <c r="BA36" s="9">
        <f t="shared" si="129"/>
        <v>2</v>
      </c>
      <c r="BB36" s="7">
        <v>2</v>
      </c>
      <c r="BC36" s="8">
        <v>1</v>
      </c>
      <c r="BD36" s="8" t="str">
        <f t="shared" si="9"/>
        <v>Arábia Saudita</v>
      </c>
      <c r="BE36" s="9">
        <f t="shared" si="51"/>
        <v>13</v>
      </c>
      <c r="BF36" s="7">
        <v>1</v>
      </c>
      <c r="BG36" s="8">
        <v>1</v>
      </c>
      <c r="BH36" s="8" t="str">
        <f t="shared" si="10"/>
        <v>Empate</v>
      </c>
      <c r="BI36" s="9">
        <f t="shared" si="130"/>
        <v>2</v>
      </c>
      <c r="BJ36" s="7">
        <v>1</v>
      </c>
      <c r="BK36" s="8">
        <v>2</v>
      </c>
      <c r="BL36" s="8" t="str">
        <f t="shared" si="11"/>
        <v>Egito</v>
      </c>
      <c r="BM36" s="9">
        <f t="shared" si="131"/>
        <v>0</v>
      </c>
      <c r="BN36" s="7">
        <v>0</v>
      </c>
      <c r="BO36" s="8">
        <v>2</v>
      </c>
      <c r="BP36" s="8" t="str">
        <f t="shared" si="12"/>
        <v>Egito</v>
      </c>
      <c r="BQ36" s="9">
        <f t="shared" si="132"/>
        <v>0</v>
      </c>
      <c r="BR36" s="7">
        <v>0</v>
      </c>
      <c r="BS36" s="8">
        <v>1</v>
      </c>
      <c r="BT36" s="8" t="str">
        <f t="shared" si="13"/>
        <v>Egito</v>
      </c>
      <c r="BU36" s="9">
        <f t="shared" si="133"/>
        <v>2</v>
      </c>
      <c r="BV36" s="7">
        <v>0</v>
      </c>
      <c r="BW36" s="8">
        <v>2</v>
      </c>
      <c r="BX36" s="8" t="str">
        <f t="shared" si="14"/>
        <v>Egito</v>
      </c>
      <c r="BY36" s="9">
        <f t="shared" si="134"/>
        <v>0</v>
      </c>
      <c r="BZ36" s="7">
        <v>2</v>
      </c>
      <c r="CA36" s="8">
        <v>2</v>
      </c>
      <c r="CB36" s="8" t="str">
        <f t="shared" si="15"/>
        <v>Empate</v>
      </c>
      <c r="CC36" s="9">
        <f t="shared" si="135"/>
        <v>2</v>
      </c>
      <c r="CD36" s="7">
        <v>1</v>
      </c>
      <c r="CE36" s="8">
        <v>1</v>
      </c>
      <c r="CF36" s="8" t="str">
        <f t="shared" si="16"/>
        <v>Empate</v>
      </c>
      <c r="CG36" s="9">
        <f t="shared" si="136"/>
        <v>2</v>
      </c>
      <c r="CH36" s="7">
        <v>0</v>
      </c>
      <c r="CI36" s="8">
        <v>2</v>
      </c>
      <c r="CJ36" s="8" t="str">
        <f t="shared" si="17"/>
        <v>Egito</v>
      </c>
      <c r="CK36" s="9">
        <f t="shared" si="137"/>
        <v>0</v>
      </c>
      <c r="CL36" s="7">
        <v>0</v>
      </c>
      <c r="CM36" s="8">
        <v>3</v>
      </c>
      <c r="CN36" s="8" t="str">
        <f t="shared" si="18"/>
        <v>Egito</v>
      </c>
      <c r="CO36" s="9">
        <f t="shared" si="138"/>
        <v>0</v>
      </c>
      <c r="CP36" s="7">
        <v>1</v>
      </c>
      <c r="CQ36" s="8">
        <v>2</v>
      </c>
      <c r="CR36" s="8" t="str">
        <f t="shared" si="19"/>
        <v>Egito</v>
      </c>
      <c r="CS36" s="9">
        <f t="shared" si="139"/>
        <v>0</v>
      </c>
      <c r="CT36" s="7">
        <v>1</v>
      </c>
      <c r="CU36" s="8">
        <v>1</v>
      </c>
      <c r="CV36" s="8" t="str">
        <f t="shared" si="20"/>
        <v>Empate</v>
      </c>
      <c r="CW36" s="9">
        <f t="shared" si="140"/>
        <v>2</v>
      </c>
      <c r="CX36" s="7">
        <v>0</v>
      </c>
      <c r="CY36" s="8">
        <v>0</v>
      </c>
      <c r="CZ36" s="8" t="str">
        <f t="shared" si="21"/>
        <v>Empate</v>
      </c>
      <c r="DA36" s="9">
        <f t="shared" si="141"/>
        <v>0</v>
      </c>
      <c r="DB36" s="7">
        <v>1</v>
      </c>
      <c r="DC36" s="8">
        <v>2</v>
      </c>
      <c r="DD36" s="8" t="str">
        <f t="shared" si="22"/>
        <v>Egito</v>
      </c>
      <c r="DE36" s="9">
        <f t="shared" si="142"/>
        <v>0</v>
      </c>
      <c r="DF36" s="7">
        <v>0</v>
      </c>
      <c r="DG36" s="8">
        <v>2</v>
      </c>
      <c r="DH36" s="8" t="str">
        <f t="shared" si="23"/>
        <v>Egito</v>
      </c>
      <c r="DI36" s="9">
        <f t="shared" si="143"/>
        <v>0</v>
      </c>
      <c r="DJ36" s="7">
        <v>1</v>
      </c>
      <c r="DK36" s="8">
        <v>1</v>
      </c>
      <c r="DL36" s="8" t="str">
        <f t="shared" si="24"/>
        <v>Empate</v>
      </c>
      <c r="DM36" s="9">
        <f t="shared" si="144"/>
        <v>2</v>
      </c>
      <c r="DN36" s="7">
        <v>1</v>
      </c>
      <c r="DO36" s="8">
        <v>1</v>
      </c>
      <c r="DP36" s="8" t="str">
        <f t="shared" si="25"/>
        <v>Empate</v>
      </c>
      <c r="DQ36" s="9">
        <f t="shared" si="145"/>
        <v>2</v>
      </c>
      <c r="DR36" s="7">
        <v>0</v>
      </c>
      <c r="DS36" s="8">
        <v>0</v>
      </c>
      <c r="DT36" s="8" t="str">
        <f t="shared" si="26"/>
        <v>Empate</v>
      </c>
      <c r="DU36" s="9">
        <f t="shared" si="146"/>
        <v>0</v>
      </c>
      <c r="DV36" s="7">
        <v>0</v>
      </c>
      <c r="DW36" s="8">
        <v>1</v>
      </c>
      <c r="DX36" s="8" t="str">
        <f t="shared" si="27"/>
        <v>Egito</v>
      </c>
      <c r="DY36" s="9">
        <f t="shared" si="147"/>
        <v>2</v>
      </c>
      <c r="DZ36" s="7">
        <v>0</v>
      </c>
      <c r="EA36" s="8">
        <v>1</v>
      </c>
      <c r="EB36" s="8" t="str">
        <f t="shared" si="28"/>
        <v>Egito</v>
      </c>
      <c r="EC36" s="9">
        <f t="shared" si="148"/>
        <v>2</v>
      </c>
      <c r="ED36" s="7">
        <v>1</v>
      </c>
      <c r="EE36" s="8">
        <v>1</v>
      </c>
      <c r="EF36" s="8" t="str">
        <f t="shared" si="29"/>
        <v>Empate</v>
      </c>
      <c r="EG36" s="9">
        <f t="shared" si="149"/>
        <v>2</v>
      </c>
      <c r="EH36" s="7">
        <v>1</v>
      </c>
      <c r="EI36" s="8">
        <v>1</v>
      </c>
      <c r="EJ36" s="8" t="str">
        <f t="shared" si="30"/>
        <v>Empate</v>
      </c>
      <c r="EK36" s="9">
        <f t="shared" si="150"/>
        <v>2</v>
      </c>
      <c r="EL36" s="7">
        <v>1</v>
      </c>
      <c r="EM36" s="8">
        <v>2</v>
      </c>
      <c r="EN36" s="8" t="str">
        <f t="shared" si="31"/>
        <v>Egito</v>
      </c>
      <c r="EO36" s="9">
        <f t="shared" si="151"/>
        <v>0</v>
      </c>
      <c r="EP36" s="7">
        <v>0</v>
      </c>
      <c r="EQ36" s="8">
        <v>1</v>
      </c>
      <c r="ER36" s="8" t="str">
        <f t="shared" si="32"/>
        <v>Egito</v>
      </c>
      <c r="ES36" s="9">
        <f t="shared" si="152"/>
        <v>2</v>
      </c>
      <c r="ET36" s="7">
        <v>1</v>
      </c>
      <c r="EU36" s="8">
        <v>3</v>
      </c>
      <c r="EV36" s="8" t="str">
        <f t="shared" si="33"/>
        <v>Egito</v>
      </c>
      <c r="EW36" s="9">
        <f t="shared" si="153"/>
        <v>0</v>
      </c>
      <c r="EX36" s="7">
        <v>1</v>
      </c>
      <c r="EY36" s="8">
        <v>1</v>
      </c>
      <c r="EZ36" s="8" t="str">
        <f t="shared" si="34"/>
        <v>Empate</v>
      </c>
      <c r="FA36" s="9">
        <f t="shared" si="154"/>
        <v>2</v>
      </c>
      <c r="FB36" s="7">
        <v>0</v>
      </c>
      <c r="FC36" s="8">
        <v>2</v>
      </c>
      <c r="FD36" s="8" t="str">
        <f t="shared" si="35"/>
        <v>Egito</v>
      </c>
      <c r="FE36" s="9">
        <f t="shared" si="155"/>
        <v>0</v>
      </c>
      <c r="FF36" s="7">
        <v>0</v>
      </c>
      <c r="FG36" s="8">
        <v>0</v>
      </c>
      <c r="FH36" s="8" t="str">
        <f t="shared" si="36"/>
        <v>Empate</v>
      </c>
      <c r="FI36" s="9">
        <f t="shared" si="156"/>
        <v>0</v>
      </c>
      <c r="FJ36" s="7">
        <v>0</v>
      </c>
      <c r="FK36" s="8">
        <v>1</v>
      </c>
      <c r="FL36" s="8" t="str">
        <f t="shared" si="37"/>
        <v>Egito</v>
      </c>
      <c r="FM36" s="9">
        <f t="shared" si="157"/>
        <v>2</v>
      </c>
      <c r="FN36" s="7">
        <v>2</v>
      </c>
      <c r="FO36" s="8">
        <v>0</v>
      </c>
      <c r="FP36" s="8" t="str">
        <f t="shared" si="38"/>
        <v>Arábia Saudita</v>
      </c>
      <c r="FQ36" s="9">
        <f t="shared" si="158"/>
        <v>8</v>
      </c>
      <c r="FR36" s="7">
        <v>0</v>
      </c>
      <c r="FS36" s="8">
        <v>1</v>
      </c>
      <c r="FT36" s="8" t="str">
        <f t="shared" si="39"/>
        <v>Egito</v>
      </c>
      <c r="FU36" s="9">
        <f t="shared" si="159"/>
        <v>2</v>
      </c>
      <c r="FV36" s="7">
        <v>1</v>
      </c>
      <c r="FW36" s="8">
        <v>2</v>
      </c>
      <c r="FX36" s="8" t="str">
        <f t="shared" si="40"/>
        <v>Egito</v>
      </c>
      <c r="FY36" s="9">
        <f t="shared" si="160"/>
        <v>0</v>
      </c>
    </row>
    <row r="37" spans="1:181" ht="15.75" customHeight="1" x14ac:dyDescent="0.2">
      <c r="A37" s="5">
        <v>34</v>
      </c>
      <c r="B37" s="15" t="s">
        <v>82</v>
      </c>
      <c r="C37" s="3">
        <v>0</v>
      </c>
      <c r="D37" s="4">
        <v>3</v>
      </c>
      <c r="E37" s="16" t="s">
        <v>1</v>
      </c>
      <c r="F37" s="5" t="str">
        <f t="shared" si="41"/>
        <v>Uruguai</v>
      </c>
      <c r="H37" s="5" t="s">
        <v>186</v>
      </c>
      <c r="I37" s="23" t="str">
        <f>ET2</f>
        <v>SIRLEY BOTTARO</v>
      </c>
      <c r="J37" s="23">
        <f>EW2</f>
        <v>237</v>
      </c>
      <c r="L37" s="144" t="s">
        <v>167</v>
      </c>
      <c r="M37" s="178">
        <v>244</v>
      </c>
      <c r="P37" s="221"/>
      <c r="R37" s="7">
        <v>1</v>
      </c>
      <c r="S37" s="8">
        <v>1</v>
      </c>
      <c r="T37" s="8" t="str">
        <f t="shared" si="0"/>
        <v>Empate</v>
      </c>
      <c r="U37" s="9">
        <f t="shared" si="42"/>
        <v>0</v>
      </c>
      <c r="V37" s="8">
        <v>3</v>
      </c>
      <c r="W37" s="8">
        <v>4</v>
      </c>
      <c r="X37" s="8" t="str">
        <f t="shared" si="1"/>
        <v>Uruguai</v>
      </c>
      <c r="Y37" s="9">
        <f t="shared" si="122"/>
        <v>6</v>
      </c>
      <c r="Z37" s="7">
        <v>1</v>
      </c>
      <c r="AA37" s="8">
        <v>3</v>
      </c>
      <c r="AB37" s="8" t="str">
        <f t="shared" si="2"/>
        <v>Uruguai</v>
      </c>
      <c r="AC37" s="9">
        <f t="shared" si="123"/>
        <v>8</v>
      </c>
      <c r="AD37" s="7">
        <v>1</v>
      </c>
      <c r="AE37" s="8">
        <v>2</v>
      </c>
      <c r="AF37" s="8" t="str">
        <f t="shared" si="3"/>
        <v>Uruguai</v>
      </c>
      <c r="AG37" s="9">
        <f t="shared" si="124"/>
        <v>6</v>
      </c>
      <c r="AH37" s="7">
        <v>1</v>
      </c>
      <c r="AI37" s="8">
        <v>2</v>
      </c>
      <c r="AJ37" s="8" t="str">
        <f t="shared" si="4"/>
        <v>Uruguai</v>
      </c>
      <c r="AK37" s="9">
        <f t="shared" si="125"/>
        <v>6</v>
      </c>
      <c r="AL37" s="7">
        <v>0</v>
      </c>
      <c r="AM37" s="8">
        <v>0</v>
      </c>
      <c r="AN37" s="8" t="str">
        <f t="shared" si="5"/>
        <v>Empate</v>
      </c>
      <c r="AO37" s="9">
        <f t="shared" si="126"/>
        <v>2</v>
      </c>
      <c r="AP37" s="7">
        <v>0</v>
      </c>
      <c r="AQ37" s="8">
        <v>1</v>
      </c>
      <c r="AR37" s="8" t="str">
        <f t="shared" si="6"/>
        <v>Uruguai</v>
      </c>
      <c r="AS37" s="9">
        <f t="shared" si="127"/>
        <v>8</v>
      </c>
      <c r="AT37" s="7">
        <v>0</v>
      </c>
      <c r="AU37" s="8">
        <v>2</v>
      </c>
      <c r="AV37" s="8" t="str">
        <f t="shared" si="7"/>
        <v>Uruguai</v>
      </c>
      <c r="AW37" s="9">
        <f t="shared" si="128"/>
        <v>8</v>
      </c>
      <c r="AX37" s="7">
        <v>2</v>
      </c>
      <c r="AY37" s="8">
        <v>2</v>
      </c>
      <c r="AZ37" s="8" t="str">
        <f t="shared" si="8"/>
        <v>Empate</v>
      </c>
      <c r="BA37" s="9">
        <f t="shared" si="129"/>
        <v>0</v>
      </c>
      <c r="BB37" s="7">
        <v>1</v>
      </c>
      <c r="BC37" s="8">
        <v>1</v>
      </c>
      <c r="BD37" s="8" t="str">
        <f t="shared" si="9"/>
        <v>Empate</v>
      </c>
      <c r="BE37" s="9">
        <f t="shared" si="51"/>
        <v>0</v>
      </c>
      <c r="BF37" s="7">
        <v>1</v>
      </c>
      <c r="BG37" s="8">
        <v>2</v>
      </c>
      <c r="BH37" s="8" t="str">
        <f t="shared" si="10"/>
        <v>Uruguai</v>
      </c>
      <c r="BI37" s="9">
        <f t="shared" si="130"/>
        <v>6</v>
      </c>
      <c r="BJ37" s="7">
        <v>0</v>
      </c>
      <c r="BK37" s="8">
        <v>1</v>
      </c>
      <c r="BL37" s="8" t="str">
        <f t="shared" si="11"/>
        <v>Uruguai</v>
      </c>
      <c r="BM37" s="9">
        <f t="shared" si="131"/>
        <v>8</v>
      </c>
      <c r="BN37" s="7">
        <v>2</v>
      </c>
      <c r="BO37" s="8">
        <v>1</v>
      </c>
      <c r="BP37" s="8" t="str">
        <f t="shared" si="12"/>
        <v>Rússia</v>
      </c>
      <c r="BQ37" s="9">
        <f t="shared" si="132"/>
        <v>0</v>
      </c>
      <c r="BR37" s="7">
        <v>1</v>
      </c>
      <c r="BS37" s="8">
        <v>1</v>
      </c>
      <c r="BT37" s="8" t="str">
        <f t="shared" si="13"/>
        <v>Empate</v>
      </c>
      <c r="BU37" s="9">
        <f t="shared" si="133"/>
        <v>0</v>
      </c>
      <c r="BV37" s="7">
        <v>1</v>
      </c>
      <c r="BW37" s="8">
        <v>2</v>
      </c>
      <c r="BX37" s="8" t="str">
        <f t="shared" si="14"/>
        <v>Uruguai</v>
      </c>
      <c r="BY37" s="9">
        <f t="shared" si="134"/>
        <v>6</v>
      </c>
      <c r="BZ37" s="7">
        <v>1</v>
      </c>
      <c r="CA37" s="8">
        <v>1</v>
      </c>
      <c r="CB37" s="8" t="str">
        <f t="shared" si="15"/>
        <v>Empate</v>
      </c>
      <c r="CC37" s="9">
        <f t="shared" si="135"/>
        <v>0</v>
      </c>
      <c r="CD37" s="7">
        <v>0</v>
      </c>
      <c r="CE37" s="8">
        <v>0</v>
      </c>
      <c r="CF37" s="8" t="str">
        <f t="shared" si="16"/>
        <v>Empate</v>
      </c>
      <c r="CG37" s="9">
        <f t="shared" si="136"/>
        <v>2</v>
      </c>
      <c r="CH37" s="7">
        <v>0</v>
      </c>
      <c r="CI37" s="8">
        <v>1</v>
      </c>
      <c r="CJ37" s="8" t="str">
        <f t="shared" si="17"/>
        <v>Uruguai</v>
      </c>
      <c r="CK37" s="9">
        <f t="shared" si="137"/>
        <v>8</v>
      </c>
      <c r="CL37" s="7">
        <v>1</v>
      </c>
      <c r="CM37" s="8">
        <v>2</v>
      </c>
      <c r="CN37" s="8" t="str">
        <f t="shared" si="18"/>
        <v>Uruguai</v>
      </c>
      <c r="CO37" s="9">
        <f t="shared" si="138"/>
        <v>6</v>
      </c>
      <c r="CP37" s="7">
        <v>0</v>
      </c>
      <c r="CQ37" s="8">
        <v>1</v>
      </c>
      <c r="CR37" s="8" t="str">
        <f t="shared" si="19"/>
        <v>Uruguai</v>
      </c>
      <c r="CS37" s="9">
        <f t="shared" si="139"/>
        <v>8</v>
      </c>
      <c r="CT37" s="7">
        <v>2</v>
      </c>
      <c r="CU37" s="8">
        <v>2</v>
      </c>
      <c r="CV37" s="8" t="str">
        <f t="shared" si="20"/>
        <v>Empate</v>
      </c>
      <c r="CW37" s="9">
        <f t="shared" si="140"/>
        <v>0</v>
      </c>
      <c r="CX37" s="7">
        <v>2</v>
      </c>
      <c r="CY37" s="8">
        <v>3</v>
      </c>
      <c r="CZ37" s="8" t="str">
        <f t="shared" si="21"/>
        <v>Uruguai</v>
      </c>
      <c r="DA37" s="9">
        <f t="shared" si="141"/>
        <v>8</v>
      </c>
      <c r="DB37" s="7">
        <v>2</v>
      </c>
      <c r="DC37" s="8">
        <v>1</v>
      </c>
      <c r="DD37" s="8" t="str">
        <f t="shared" si="22"/>
        <v>Rússia</v>
      </c>
      <c r="DE37" s="9">
        <f t="shared" si="142"/>
        <v>0</v>
      </c>
      <c r="DF37" s="7">
        <v>1</v>
      </c>
      <c r="DG37" s="8">
        <v>0</v>
      </c>
      <c r="DH37" s="8" t="str">
        <f t="shared" si="23"/>
        <v>Rússia</v>
      </c>
      <c r="DI37" s="9">
        <f t="shared" si="143"/>
        <v>0</v>
      </c>
      <c r="DJ37" s="7">
        <v>0</v>
      </c>
      <c r="DK37" s="8">
        <v>1</v>
      </c>
      <c r="DL37" s="8" t="str">
        <f t="shared" si="24"/>
        <v>Uruguai</v>
      </c>
      <c r="DM37" s="9">
        <f t="shared" si="144"/>
        <v>8</v>
      </c>
      <c r="DN37" s="7">
        <v>0</v>
      </c>
      <c r="DO37" s="8">
        <v>1</v>
      </c>
      <c r="DP37" s="8" t="str">
        <f t="shared" si="25"/>
        <v>Uruguai</v>
      </c>
      <c r="DQ37" s="9">
        <f t="shared" si="145"/>
        <v>8</v>
      </c>
      <c r="DR37" s="7">
        <v>0</v>
      </c>
      <c r="DS37" s="8">
        <v>1</v>
      </c>
      <c r="DT37" s="8" t="str">
        <f t="shared" si="26"/>
        <v>Uruguai</v>
      </c>
      <c r="DU37" s="9">
        <f t="shared" si="146"/>
        <v>8</v>
      </c>
      <c r="DV37" s="7">
        <v>1</v>
      </c>
      <c r="DW37" s="8">
        <v>1</v>
      </c>
      <c r="DX37" s="8" t="str">
        <f t="shared" si="27"/>
        <v>Empate</v>
      </c>
      <c r="DY37" s="9">
        <f t="shared" si="147"/>
        <v>0</v>
      </c>
      <c r="DZ37" s="7">
        <v>1</v>
      </c>
      <c r="EA37" s="8">
        <v>1</v>
      </c>
      <c r="EB37" s="8" t="str">
        <f t="shared" si="28"/>
        <v>Empate</v>
      </c>
      <c r="EC37" s="9">
        <f t="shared" si="148"/>
        <v>0</v>
      </c>
      <c r="ED37" s="7">
        <v>1</v>
      </c>
      <c r="EE37" s="8">
        <v>2</v>
      </c>
      <c r="EF37" s="8" t="str">
        <f t="shared" si="29"/>
        <v>Uruguai</v>
      </c>
      <c r="EG37" s="9">
        <f t="shared" si="149"/>
        <v>6</v>
      </c>
      <c r="EH37" s="7">
        <v>0</v>
      </c>
      <c r="EI37" s="8">
        <v>0</v>
      </c>
      <c r="EJ37" s="8" t="str">
        <f t="shared" si="30"/>
        <v>Empate</v>
      </c>
      <c r="EK37" s="9">
        <f t="shared" si="150"/>
        <v>2</v>
      </c>
      <c r="EL37" s="7">
        <v>2</v>
      </c>
      <c r="EM37" s="8">
        <v>2</v>
      </c>
      <c r="EN37" s="8" t="str">
        <f t="shared" si="31"/>
        <v>Empate</v>
      </c>
      <c r="EO37" s="9">
        <f t="shared" si="151"/>
        <v>0</v>
      </c>
      <c r="EP37" s="7">
        <v>2</v>
      </c>
      <c r="EQ37" s="8">
        <v>2</v>
      </c>
      <c r="ER37" s="8" t="str">
        <f t="shared" si="32"/>
        <v>Empate</v>
      </c>
      <c r="ES37" s="9">
        <f t="shared" si="152"/>
        <v>0</v>
      </c>
      <c r="ET37" s="7">
        <v>3</v>
      </c>
      <c r="EU37" s="8">
        <v>2</v>
      </c>
      <c r="EV37" s="8" t="str">
        <f t="shared" si="33"/>
        <v>Rússia</v>
      </c>
      <c r="EW37" s="9">
        <f t="shared" si="153"/>
        <v>0</v>
      </c>
      <c r="EX37" s="7">
        <v>0</v>
      </c>
      <c r="EY37" s="8">
        <v>2</v>
      </c>
      <c r="EZ37" s="8" t="str">
        <f t="shared" si="34"/>
        <v>Uruguai</v>
      </c>
      <c r="FA37" s="9">
        <f t="shared" si="154"/>
        <v>8</v>
      </c>
      <c r="FB37" s="7">
        <v>1</v>
      </c>
      <c r="FC37" s="8">
        <v>1</v>
      </c>
      <c r="FD37" s="8" t="str">
        <f t="shared" si="35"/>
        <v>Empate</v>
      </c>
      <c r="FE37" s="9">
        <f t="shared" si="155"/>
        <v>0</v>
      </c>
      <c r="FF37" s="7">
        <v>1</v>
      </c>
      <c r="FG37" s="8">
        <v>2</v>
      </c>
      <c r="FH37" s="8" t="str">
        <f t="shared" si="36"/>
        <v>Uruguai</v>
      </c>
      <c r="FI37" s="9">
        <f t="shared" si="156"/>
        <v>6</v>
      </c>
      <c r="FJ37" s="7">
        <v>0</v>
      </c>
      <c r="FK37" s="8">
        <v>0</v>
      </c>
      <c r="FL37" s="8" t="str">
        <f t="shared" si="37"/>
        <v>Empate</v>
      </c>
      <c r="FM37" s="9">
        <f t="shared" si="157"/>
        <v>2</v>
      </c>
      <c r="FN37" s="7">
        <v>0</v>
      </c>
      <c r="FO37" s="8">
        <v>3</v>
      </c>
      <c r="FP37" s="8" t="str">
        <f t="shared" si="38"/>
        <v>Uruguai</v>
      </c>
      <c r="FQ37" s="9">
        <f t="shared" si="158"/>
        <v>13</v>
      </c>
      <c r="FR37" s="7">
        <v>0</v>
      </c>
      <c r="FS37" s="8">
        <v>2</v>
      </c>
      <c r="FT37" s="8" t="str">
        <f t="shared" si="39"/>
        <v>Uruguai</v>
      </c>
      <c r="FU37" s="9">
        <f t="shared" si="159"/>
        <v>8</v>
      </c>
      <c r="FV37" s="7">
        <v>1</v>
      </c>
      <c r="FW37" s="8">
        <v>2</v>
      </c>
      <c r="FX37" s="8" t="str">
        <f t="shared" si="40"/>
        <v>Uruguai</v>
      </c>
      <c r="FY37" s="9">
        <f t="shared" si="160"/>
        <v>6</v>
      </c>
    </row>
    <row r="38" spans="1:181" ht="15.75" customHeight="1" x14ac:dyDescent="0.2">
      <c r="A38" s="5">
        <v>35</v>
      </c>
      <c r="B38" s="15" t="s">
        <v>14</v>
      </c>
      <c r="C38" s="3">
        <v>2</v>
      </c>
      <c r="D38" s="4">
        <v>2</v>
      </c>
      <c r="E38" s="16" t="s">
        <v>128</v>
      </c>
      <c r="F38" s="5" t="str">
        <f t="shared" si="41"/>
        <v>Empate</v>
      </c>
      <c r="H38" s="5" t="s">
        <v>187</v>
      </c>
      <c r="I38" s="23" t="str">
        <f>EX2</f>
        <v>HENRIQUE</v>
      </c>
      <c r="J38" s="23">
        <f>FA2</f>
        <v>256</v>
      </c>
      <c r="L38" s="144" t="s">
        <v>165</v>
      </c>
      <c r="M38" s="178">
        <v>241</v>
      </c>
      <c r="P38" s="221"/>
      <c r="R38" s="95">
        <v>2</v>
      </c>
      <c r="S38" s="93">
        <v>0</v>
      </c>
      <c r="T38" s="164" t="str">
        <f t="shared" si="0"/>
        <v>Espanha</v>
      </c>
      <c r="U38" s="9">
        <f t="shared" si="42"/>
        <v>2</v>
      </c>
      <c r="V38" s="93">
        <v>4</v>
      </c>
      <c r="W38" s="93">
        <v>0</v>
      </c>
      <c r="X38" s="164" t="str">
        <f t="shared" si="1"/>
        <v>Espanha</v>
      </c>
      <c r="Y38" s="9">
        <f t="shared" si="122"/>
        <v>0</v>
      </c>
      <c r="Z38" s="95">
        <v>3</v>
      </c>
      <c r="AA38" s="93">
        <v>0</v>
      </c>
      <c r="AB38" s="164" t="str">
        <f t="shared" si="2"/>
        <v>Espanha</v>
      </c>
      <c r="AC38" s="9">
        <f t="shared" si="123"/>
        <v>0</v>
      </c>
      <c r="AD38" s="95">
        <v>2</v>
      </c>
      <c r="AE38" s="93">
        <v>1</v>
      </c>
      <c r="AF38" s="164" t="str">
        <f t="shared" si="3"/>
        <v>Espanha</v>
      </c>
      <c r="AG38" s="9">
        <f t="shared" si="124"/>
        <v>2</v>
      </c>
      <c r="AH38" s="95">
        <v>2</v>
      </c>
      <c r="AI38" s="93">
        <v>0</v>
      </c>
      <c r="AJ38" s="164" t="str">
        <f t="shared" si="4"/>
        <v>Espanha</v>
      </c>
      <c r="AK38" s="9">
        <f t="shared" si="125"/>
        <v>2</v>
      </c>
      <c r="AL38" s="95">
        <v>3</v>
      </c>
      <c r="AM38" s="93">
        <v>0</v>
      </c>
      <c r="AN38" s="164" t="str">
        <f t="shared" si="5"/>
        <v>Espanha</v>
      </c>
      <c r="AO38" s="9">
        <f t="shared" si="126"/>
        <v>0</v>
      </c>
      <c r="AP38" s="95">
        <v>3</v>
      </c>
      <c r="AQ38" s="93">
        <v>1</v>
      </c>
      <c r="AR38" s="164" t="str">
        <f t="shared" si="6"/>
        <v>Espanha</v>
      </c>
      <c r="AS38" s="9">
        <f t="shared" si="127"/>
        <v>0</v>
      </c>
      <c r="AT38" s="95">
        <v>1</v>
      </c>
      <c r="AU38" s="93">
        <v>0</v>
      </c>
      <c r="AV38" s="164" t="str">
        <f t="shared" si="7"/>
        <v>Espanha</v>
      </c>
      <c r="AW38" s="9">
        <f t="shared" si="128"/>
        <v>0</v>
      </c>
      <c r="AX38" s="95">
        <v>2</v>
      </c>
      <c r="AY38" s="93">
        <v>1</v>
      </c>
      <c r="AZ38" s="164" t="str">
        <f t="shared" si="8"/>
        <v>Espanha</v>
      </c>
      <c r="BA38" s="9">
        <f t="shared" si="129"/>
        <v>2</v>
      </c>
      <c r="BB38" s="172">
        <v>1</v>
      </c>
      <c r="BC38" s="171">
        <v>2</v>
      </c>
      <c r="BD38" s="164" t="str">
        <f t="shared" si="9"/>
        <v>Marrocos</v>
      </c>
      <c r="BE38" s="9">
        <f t="shared" si="51"/>
        <v>2</v>
      </c>
      <c r="BF38" s="172">
        <v>3</v>
      </c>
      <c r="BG38" s="171">
        <v>0</v>
      </c>
      <c r="BH38" s="164" t="str">
        <f t="shared" si="10"/>
        <v>Espanha</v>
      </c>
      <c r="BI38" s="9">
        <f t="shared" si="130"/>
        <v>0</v>
      </c>
      <c r="BJ38" s="172">
        <v>3</v>
      </c>
      <c r="BK38" s="171">
        <v>0</v>
      </c>
      <c r="BL38" s="164" t="str">
        <f t="shared" si="11"/>
        <v>Espanha</v>
      </c>
      <c r="BM38" s="9">
        <f t="shared" si="131"/>
        <v>0</v>
      </c>
      <c r="BN38" s="172">
        <v>4</v>
      </c>
      <c r="BO38" s="171">
        <v>0</v>
      </c>
      <c r="BP38" s="164" t="str">
        <f t="shared" si="12"/>
        <v>Espanha</v>
      </c>
      <c r="BQ38" s="9">
        <f t="shared" si="132"/>
        <v>0</v>
      </c>
      <c r="BR38" s="172">
        <v>3</v>
      </c>
      <c r="BS38" s="171">
        <v>0</v>
      </c>
      <c r="BT38" s="164" t="str">
        <f t="shared" si="13"/>
        <v>Espanha</v>
      </c>
      <c r="BU38" s="9">
        <f t="shared" si="133"/>
        <v>0</v>
      </c>
      <c r="BV38" s="172">
        <v>2</v>
      </c>
      <c r="BW38" s="171">
        <v>0</v>
      </c>
      <c r="BX38" s="164" t="str">
        <f t="shared" si="14"/>
        <v>Espanha</v>
      </c>
      <c r="BY38" s="9">
        <f t="shared" si="134"/>
        <v>2</v>
      </c>
      <c r="BZ38" s="95">
        <v>2</v>
      </c>
      <c r="CA38" s="93">
        <v>0</v>
      </c>
      <c r="CB38" s="164" t="str">
        <f t="shared" si="15"/>
        <v>Espanha</v>
      </c>
      <c r="CC38" s="9">
        <f t="shared" si="135"/>
        <v>2</v>
      </c>
      <c r="CD38" s="172">
        <v>1</v>
      </c>
      <c r="CE38" s="171">
        <v>0</v>
      </c>
      <c r="CF38" s="164" t="str">
        <f t="shared" si="16"/>
        <v>Espanha</v>
      </c>
      <c r="CG38" s="9">
        <f t="shared" si="136"/>
        <v>0</v>
      </c>
      <c r="CH38" s="172">
        <v>3</v>
      </c>
      <c r="CI38" s="171">
        <v>0</v>
      </c>
      <c r="CJ38" s="164" t="str">
        <f t="shared" si="17"/>
        <v>Espanha</v>
      </c>
      <c r="CK38" s="9">
        <f t="shared" si="137"/>
        <v>0</v>
      </c>
      <c r="CL38" s="172">
        <v>4</v>
      </c>
      <c r="CM38" s="171">
        <v>0</v>
      </c>
      <c r="CN38" s="164" t="str">
        <f t="shared" si="18"/>
        <v>Espanha</v>
      </c>
      <c r="CO38" s="9">
        <f t="shared" si="138"/>
        <v>0</v>
      </c>
      <c r="CP38" s="95">
        <v>2</v>
      </c>
      <c r="CQ38" s="93">
        <v>0</v>
      </c>
      <c r="CR38" s="164" t="str">
        <f t="shared" si="19"/>
        <v>Espanha</v>
      </c>
      <c r="CS38" s="9">
        <f t="shared" si="139"/>
        <v>2</v>
      </c>
      <c r="CT38" s="95">
        <v>4</v>
      </c>
      <c r="CU38" s="93">
        <v>0</v>
      </c>
      <c r="CV38" s="164" t="str">
        <f t="shared" si="20"/>
        <v>Espanha</v>
      </c>
      <c r="CW38" s="9">
        <f t="shared" si="140"/>
        <v>0</v>
      </c>
      <c r="CX38" s="95">
        <v>3</v>
      </c>
      <c r="CY38" s="93">
        <v>1</v>
      </c>
      <c r="CZ38" s="164" t="str">
        <f t="shared" si="21"/>
        <v>Espanha</v>
      </c>
      <c r="DA38" s="9">
        <f t="shared" si="141"/>
        <v>0</v>
      </c>
      <c r="DB38" s="95">
        <v>2</v>
      </c>
      <c r="DC38" s="93">
        <v>1</v>
      </c>
      <c r="DD38" s="164" t="str">
        <f t="shared" si="22"/>
        <v>Espanha</v>
      </c>
      <c r="DE38" s="9">
        <f t="shared" si="142"/>
        <v>2</v>
      </c>
      <c r="DF38" s="95">
        <v>2</v>
      </c>
      <c r="DG38" s="93">
        <v>0</v>
      </c>
      <c r="DH38" s="164" t="str">
        <f t="shared" si="23"/>
        <v>Espanha</v>
      </c>
      <c r="DI38" s="9">
        <f t="shared" si="143"/>
        <v>2</v>
      </c>
      <c r="DJ38" s="95">
        <v>2</v>
      </c>
      <c r="DK38" s="93">
        <v>0</v>
      </c>
      <c r="DL38" s="164" t="str">
        <f t="shared" si="24"/>
        <v>Espanha</v>
      </c>
      <c r="DM38" s="9">
        <f t="shared" si="144"/>
        <v>2</v>
      </c>
      <c r="DN38" s="95">
        <v>3</v>
      </c>
      <c r="DO38" s="93">
        <v>1</v>
      </c>
      <c r="DP38" s="164" t="str">
        <f t="shared" si="25"/>
        <v>Espanha</v>
      </c>
      <c r="DQ38" s="9">
        <f t="shared" si="145"/>
        <v>0</v>
      </c>
      <c r="DR38" s="95">
        <v>3</v>
      </c>
      <c r="DS38" s="93">
        <v>0</v>
      </c>
      <c r="DT38" s="164" t="str">
        <f t="shared" si="26"/>
        <v>Espanha</v>
      </c>
      <c r="DU38" s="9">
        <f t="shared" si="146"/>
        <v>0</v>
      </c>
      <c r="DV38" s="95">
        <v>3</v>
      </c>
      <c r="DW38" s="93">
        <v>0</v>
      </c>
      <c r="DX38" s="164" t="str">
        <f t="shared" si="27"/>
        <v>Espanha</v>
      </c>
      <c r="DY38" s="9">
        <f t="shared" si="147"/>
        <v>0</v>
      </c>
      <c r="DZ38" s="95">
        <v>2</v>
      </c>
      <c r="EA38" s="93">
        <v>0</v>
      </c>
      <c r="EB38" s="164" t="str">
        <f t="shared" si="28"/>
        <v>Espanha</v>
      </c>
      <c r="EC38" s="9">
        <f t="shared" si="148"/>
        <v>2</v>
      </c>
      <c r="ED38" s="95">
        <v>2</v>
      </c>
      <c r="EE38" s="93">
        <v>0</v>
      </c>
      <c r="EF38" s="164" t="str">
        <f t="shared" si="29"/>
        <v>Espanha</v>
      </c>
      <c r="EG38" s="9">
        <f t="shared" si="149"/>
        <v>2</v>
      </c>
      <c r="EH38" s="95">
        <v>5</v>
      </c>
      <c r="EI38" s="93">
        <v>0</v>
      </c>
      <c r="EJ38" s="164" t="str">
        <f t="shared" si="30"/>
        <v>Espanha</v>
      </c>
      <c r="EK38" s="9">
        <f t="shared" si="150"/>
        <v>0</v>
      </c>
      <c r="EL38" s="95">
        <v>2</v>
      </c>
      <c r="EM38" s="93">
        <v>1</v>
      </c>
      <c r="EN38" s="164" t="str">
        <f t="shared" si="31"/>
        <v>Espanha</v>
      </c>
      <c r="EO38" s="9">
        <f t="shared" si="151"/>
        <v>2</v>
      </c>
      <c r="EP38" s="95">
        <v>3</v>
      </c>
      <c r="EQ38" s="93">
        <v>0</v>
      </c>
      <c r="ER38" s="164" t="str">
        <f t="shared" si="32"/>
        <v>Espanha</v>
      </c>
      <c r="ES38" s="9">
        <f t="shared" si="152"/>
        <v>0</v>
      </c>
      <c r="ET38" s="95">
        <v>2</v>
      </c>
      <c r="EU38" s="93">
        <v>0</v>
      </c>
      <c r="EV38" s="164" t="str">
        <f t="shared" si="33"/>
        <v>Espanha</v>
      </c>
      <c r="EW38" s="9">
        <f t="shared" si="153"/>
        <v>2</v>
      </c>
      <c r="EX38" s="95">
        <v>2</v>
      </c>
      <c r="EY38" s="93">
        <v>0</v>
      </c>
      <c r="EZ38" s="164" t="str">
        <f t="shared" si="34"/>
        <v>Espanha</v>
      </c>
      <c r="FA38" s="9">
        <f t="shared" si="154"/>
        <v>2</v>
      </c>
      <c r="FB38" s="95">
        <v>2</v>
      </c>
      <c r="FC38" s="93">
        <v>0</v>
      </c>
      <c r="FD38" s="164" t="str">
        <f t="shared" si="35"/>
        <v>Espanha</v>
      </c>
      <c r="FE38" s="9">
        <f t="shared" si="155"/>
        <v>2</v>
      </c>
      <c r="FF38" s="95">
        <v>5</v>
      </c>
      <c r="FG38" s="93">
        <v>1</v>
      </c>
      <c r="FH38" s="164" t="str">
        <f t="shared" si="36"/>
        <v>Espanha</v>
      </c>
      <c r="FI38" s="9">
        <f t="shared" si="156"/>
        <v>0</v>
      </c>
      <c r="FJ38" s="95">
        <v>3</v>
      </c>
      <c r="FK38" s="93">
        <v>1</v>
      </c>
      <c r="FL38" s="164" t="str">
        <f t="shared" si="37"/>
        <v>Espanha</v>
      </c>
      <c r="FM38" s="9">
        <f t="shared" si="157"/>
        <v>0</v>
      </c>
      <c r="FN38" s="95">
        <v>4</v>
      </c>
      <c r="FO38" s="93">
        <v>0</v>
      </c>
      <c r="FP38" s="164" t="str">
        <f t="shared" si="38"/>
        <v>Espanha</v>
      </c>
      <c r="FQ38" s="9">
        <f t="shared" si="158"/>
        <v>0</v>
      </c>
      <c r="FR38" s="95">
        <v>1</v>
      </c>
      <c r="FS38" s="93">
        <v>0</v>
      </c>
      <c r="FT38" s="164" t="str">
        <f t="shared" si="39"/>
        <v>Espanha</v>
      </c>
      <c r="FU38" s="9">
        <f t="shared" si="159"/>
        <v>0</v>
      </c>
      <c r="FV38" s="95">
        <v>3</v>
      </c>
      <c r="FW38" s="93">
        <v>0</v>
      </c>
      <c r="FX38" s="164" t="str">
        <f t="shared" si="40"/>
        <v>Espanha</v>
      </c>
      <c r="FY38" s="9">
        <f t="shared" si="160"/>
        <v>0</v>
      </c>
    </row>
    <row r="39" spans="1:181" ht="15.75" customHeight="1" x14ac:dyDescent="0.2">
      <c r="A39" s="5">
        <v>36</v>
      </c>
      <c r="B39" s="15" t="s">
        <v>80</v>
      </c>
      <c r="C39" s="3">
        <v>1</v>
      </c>
      <c r="D39" s="4">
        <v>1</v>
      </c>
      <c r="E39" s="16" t="s">
        <v>11</v>
      </c>
      <c r="F39" s="5" t="str">
        <f t="shared" si="41"/>
        <v>Empate</v>
      </c>
      <c r="H39" s="5" t="s">
        <v>46</v>
      </c>
      <c r="I39" s="23" t="str">
        <f>FB2</f>
        <v>JAIR</v>
      </c>
      <c r="J39" s="23">
        <f>FE2</f>
        <v>274</v>
      </c>
      <c r="L39" s="144" t="s">
        <v>166</v>
      </c>
      <c r="M39" s="178">
        <v>240</v>
      </c>
      <c r="P39" s="221"/>
      <c r="R39" s="7">
        <v>0</v>
      </c>
      <c r="S39" s="8">
        <v>1</v>
      </c>
      <c r="T39" s="8" t="str">
        <f t="shared" si="0"/>
        <v>Portugal</v>
      </c>
      <c r="U39" s="9">
        <f t="shared" si="42"/>
        <v>2</v>
      </c>
      <c r="V39" s="8">
        <v>1</v>
      </c>
      <c r="W39" s="8">
        <v>1</v>
      </c>
      <c r="X39" s="8" t="str">
        <f t="shared" si="1"/>
        <v>Empate</v>
      </c>
      <c r="Y39" s="9">
        <f t="shared" si="122"/>
        <v>13</v>
      </c>
      <c r="Z39" s="7">
        <v>1</v>
      </c>
      <c r="AA39" s="8">
        <v>2</v>
      </c>
      <c r="AB39" s="8" t="str">
        <f t="shared" si="2"/>
        <v>Portugal</v>
      </c>
      <c r="AC39" s="9">
        <f t="shared" si="123"/>
        <v>2</v>
      </c>
      <c r="AD39" s="7">
        <v>0</v>
      </c>
      <c r="AE39" s="8">
        <v>3</v>
      </c>
      <c r="AF39" s="8" t="str">
        <f t="shared" si="3"/>
        <v>Portugal</v>
      </c>
      <c r="AG39" s="9">
        <f t="shared" si="124"/>
        <v>0</v>
      </c>
      <c r="AH39" s="7">
        <v>0</v>
      </c>
      <c r="AI39" s="8">
        <v>1</v>
      </c>
      <c r="AJ39" s="8" t="str">
        <f t="shared" si="4"/>
        <v>Portugal</v>
      </c>
      <c r="AK39" s="9">
        <f t="shared" si="125"/>
        <v>2</v>
      </c>
      <c r="AL39" s="7">
        <v>1</v>
      </c>
      <c r="AM39" s="8">
        <v>3</v>
      </c>
      <c r="AN39" s="8" t="str">
        <f t="shared" si="5"/>
        <v>Portugal</v>
      </c>
      <c r="AO39" s="9">
        <f t="shared" si="126"/>
        <v>2</v>
      </c>
      <c r="AP39" s="7">
        <v>0</v>
      </c>
      <c r="AQ39" s="8">
        <v>1</v>
      </c>
      <c r="AR39" s="8" t="str">
        <f t="shared" si="6"/>
        <v>Portugal</v>
      </c>
      <c r="AS39" s="9">
        <f t="shared" si="127"/>
        <v>2</v>
      </c>
      <c r="AT39" s="7">
        <v>0</v>
      </c>
      <c r="AU39" s="8">
        <v>2</v>
      </c>
      <c r="AV39" s="8" t="str">
        <f t="shared" si="7"/>
        <v>Portugal</v>
      </c>
      <c r="AW39" s="9">
        <f t="shared" si="128"/>
        <v>0</v>
      </c>
      <c r="AX39" s="7">
        <v>0</v>
      </c>
      <c r="AY39" s="8">
        <v>4</v>
      </c>
      <c r="AZ39" s="8" t="str">
        <f t="shared" si="8"/>
        <v>Portugal</v>
      </c>
      <c r="BA39" s="9">
        <f t="shared" si="129"/>
        <v>0</v>
      </c>
      <c r="BB39" s="7">
        <v>2</v>
      </c>
      <c r="BC39" s="8">
        <v>1</v>
      </c>
      <c r="BD39" s="8" t="str">
        <f t="shared" si="9"/>
        <v>Irã</v>
      </c>
      <c r="BE39" s="9">
        <f t="shared" si="51"/>
        <v>2</v>
      </c>
      <c r="BF39" s="7">
        <v>0</v>
      </c>
      <c r="BG39" s="8">
        <v>3</v>
      </c>
      <c r="BH39" s="8" t="str">
        <f t="shared" si="10"/>
        <v>Portugal</v>
      </c>
      <c r="BI39" s="9">
        <f t="shared" si="130"/>
        <v>0</v>
      </c>
      <c r="BJ39" s="7">
        <v>1</v>
      </c>
      <c r="BK39" s="8">
        <v>2</v>
      </c>
      <c r="BL39" s="8" t="str">
        <f t="shared" si="11"/>
        <v>Portugal</v>
      </c>
      <c r="BM39" s="9">
        <f t="shared" si="131"/>
        <v>2</v>
      </c>
      <c r="BN39" s="7">
        <v>1</v>
      </c>
      <c r="BO39" s="8">
        <v>2</v>
      </c>
      <c r="BP39" s="8" t="str">
        <f t="shared" si="12"/>
        <v>Portugal</v>
      </c>
      <c r="BQ39" s="9">
        <f t="shared" si="132"/>
        <v>2</v>
      </c>
      <c r="BR39" s="7">
        <v>0</v>
      </c>
      <c r="BS39" s="8">
        <v>2</v>
      </c>
      <c r="BT39" s="8" t="str">
        <f t="shared" si="13"/>
        <v>Portugal</v>
      </c>
      <c r="BU39" s="9">
        <f t="shared" si="133"/>
        <v>0</v>
      </c>
      <c r="BV39" s="7">
        <v>0</v>
      </c>
      <c r="BW39" s="8">
        <v>2</v>
      </c>
      <c r="BX39" s="8" t="str">
        <f t="shared" si="14"/>
        <v>Portugal</v>
      </c>
      <c r="BY39" s="9">
        <f t="shared" si="134"/>
        <v>0</v>
      </c>
      <c r="BZ39" s="7">
        <v>0</v>
      </c>
      <c r="CA39" s="8">
        <v>1</v>
      </c>
      <c r="CB39" s="8" t="str">
        <f t="shared" si="15"/>
        <v>Portugal</v>
      </c>
      <c r="CC39" s="9">
        <f t="shared" si="135"/>
        <v>2</v>
      </c>
      <c r="CD39" s="7">
        <v>1</v>
      </c>
      <c r="CE39" s="8">
        <v>1</v>
      </c>
      <c r="CF39" s="8" t="str">
        <f t="shared" si="16"/>
        <v>Empate</v>
      </c>
      <c r="CG39" s="9">
        <f t="shared" si="136"/>
        <v>13</v>
      </c>
      <c r="CH39" s="7">
        <v>0</v>
      </c>
      <c r="CI39" s="8">
        <v>3</v>
      </c>
      <c r="CJ39" s="8" t="str">
        <f t="shared" si="17"/>
        <v>Portugal</v>
      </c>
      <c r="CK39" s="9">
        <f t="shared" si="137"/>
        <v>0</v>
      </c>
      <c r="CL39" s="7">
        <v>0</v>
      </c>
      <c r="CM39" s="8">
        <v>3</v>
      </c>
      <c r="CN39" s="8" t="str">
        <f t="shared" si="18"/>
        <v>Portugal</v>
      </c>
      <c r="CO39" s="9">
        <f t="shared" si="138"/>
        <v>0</v>
      </c>
      <c r="CP39" s="7">
        <v>1</v>
      </c>
      <c r="CQ39" s="8">
        <v>2</v>
      </c>
      <c r="CR39" s="8" t="str">
        <f t="shared" si="19"/>
        <v>Portugal</v>
      </c>
      <c r="CS39" s="9">
        <f t="shared" si="139"/>
        <v>2</v>
      </c>
      <c r="CT39" s="7">
        <v>0</v>
      </c>
      <c r="CU39" s="8">
        <v>2</v>
      </c>
      <c r="CV39" s="8" t="str">
        <f t="shared" si="20"/>
        <v>Portugal</v>
      </c>
      <c r="CW39" s="9">
        <f t="shared" si="140"/>
        <v>0</v>
      </c>
      <c r="CX39" s="7">
        <v>0</v>
      </c>
      <c r="CY39" s="8">
        <v>3</v>
      </c>
      <c r="CZ39" s="8" t="str">
        <f t="shared" si="21"/>
        <v>Portugal</v>
      </c>
      <c r="DA39" s="9">
        <f t="shared" si="141"/>
        <v>0</v>
      </c>
      <c r="DB39" s="7">
        <v>1</v>
      </c>
      <c r="DC39" s="8">
        <v>2</v>
      </c>
      <c r="DD39" s="8" t="str">
        <f t="shared" si="22"/>
        <v>Portugal</v>
      </c>
      <c r="DE39" s="9">
        <f t="shared" si="142"/>
        <v>2</v>
      </c>
      <c r="DF39" s="7">
        <v>1</v>
      </c>
      <c r="DG39" s="8">
        <v>3</v>
      </c>
      <c r="DH39" s="8" t="str">
        <f t="shared" si="23"/>
        <v>Portugal</v>
      </c>
      <c r="DI39" s="9">
        <f t="shared" si="143"/>
        <v>2</v>
      </c>
      <c r="DJ39" s="7">
        <v>0</v>
      </c>
      <c r="DK39" s="8">
        <v>1</v>
      </c>
      <c r="DL39" s="8" t="str">
        <f t="shared" si="24"/>
        <v>Portugal</v>
      </c>
      <c r="DM39" s="9">
        <f t="shared" si="144"/>
        <v>2</v>
      </c>
      <c r="DN39" s="7">
        <v>0</v>
      </c>
      <c r="DO39" s="8">
        <v>2</v>
      </c>
      <c r="DP39" s="8" t="str">
        <f t="shared" si="25"/>
        <v>Portugal</v>
      </c>
      <c r="DQ39" s="9">
        <f t="shared" si="145"/>
        <v>0</v>
      </c>
      <c r="DR39" s="7">
        <v>1</v>
      </c>
      <c r="DS39" s="8">
        <v>0</v>
      </c>
      <c r="DT39" s="8" t="str">
        <f t="shared" si="26"/>
        <v>Irã</v>
      </c>
      <c r="DU39" s="9">
        <f t="shared" si="146"/>
        <v>2</v>
      </c>
      <c r="DV39" s="7">
        <v>0</v>
      </c>
      <c r="DW39" s="8">
        <v>1</v>
      </c>
      <c r="DX39" s="8" t="str">
        <f t="shared" si="27"/>
        <v>Portugal</v>
      </c>
      <c r="DY39" s="9">
        <f t="shared" si="147"/>
        <v>2</v>
      </c>
      <c r="DZ39" s="7">
        <v>0</v>
      </c>
      <c r="EA39" s="8">
        <v>1</v>
      </c>
      <c r="EB39" s="8" t="str">
        <f t="shared" si="28"/>
        <v>Portugal</v>
      </c>
      <c r="EC39" s="9">
        <f t="shared" si="148"/>
        <v>2</v>
      </c>
      <c r="ED39" s="7">
        <v>0</v>
      </c>
      <c r="EE39" s="8">
        <v>2</v>
      </c>
      <c r="EF39" s="8" t="str">
        <f t="shared" si="29"/>
        <v>Portugal</v>
      </c>
      <c r="EG39" s="9">
        <f t="shared" si="149"/>
        <v>0</v>
      </c>
      <c r="EH39" s="7">
        <v>0</v>
      </c>
      <c r="EI39" s="8">
        <v>1</v>
      </c>
      <c r="EJ39" s="8" t="str">
        <f t="shared" si="30"/>
        <v>Portugal</v>
      </c>
      <c r="EK39" s="9">
        <f t="shared" si="150"/>
        <v>2</v>
      </c>
      <c r="EL39" s="7">
        <v>1</v>
      </c>
      <c r="EM39" s="8">
        <v>2</v>
      </c>
      <c r="EN39" s="8" t="str">
        <f t="shared" si="31"/>
        <v>Portugal</v>
      </c>
      <c r="EO39" s="9">
        <f t="shared" si="151"/>
        <v>2</v>
      </c>
      <c r="EP39" s="7">
        <v>0</v>
      </c>
      <c r="EQ39" s="8">
        <v>2</v>
      </c>
      <c r="ER39" s="8" t="str">
        <f t="shared" si="32"/>
        <v>Portugal</v>
      </c>
      <c r="ES39" s="9">
        <f t="shared" si="152"/>
        <v>0</v>
      </c>
      <c r="ET39" s="7">
        <v>0</v>
      </c>
      <c r="EU39" s="8">
        <v>3</v>
      </c>
      <c r="EV39" s="8" t="str">
        <f t="shared" si="33"/>
        <v>Portugal</v>
      </c>
      <c r="EW39" s="9">
        <f t="shared" si="153"/>
        <v>0</v>
      </c>
      <c r="EX39" s="7">
        <v>1</v>
      </c>
      <c r="EY39" s="8">
        <v>2</v>
      </c>
      <c r="EZ39" s="8" t="str">
        <f t="shared" si="34"/>
        <v>Portugal</v>
      </c>
      <c r="FA39" s="9">
        <f t="shared" si="154"/>
        <v>2</v>
      </c>
      <c r="FB39" s="7">
        <v>0</v>
      </c>
      <c r="FC39" s="8">
        <v>2</v>
      </c>
      <c r="FD39" s="8" t="str">
        <f t="shared" si="35"/>
        <v>Portugal</v>
      </c>
      <c r="FE39" s="9">
        <f t="shared" si="155"/>
        <v>0</v>
      </c>
      <c r="FF39" s="7">
        <v>0</v>
      </c>
      <c r="FG39" s="8">
        <v>2</v>
      </c>
      <c r="FH39" s="8" t="str">
        <f t="shared" si="36"/>
        <v>Portugal</v>
      </c>
      <c r="FI39" s="9">
        <f t="shared" si="156"/>
        <v>0</v>
      </c>
      <c r="FJ39" s="7">
        <v>0</v>
      </c>
      <c r="FK39" s="8">
        <v>1</v>
      </c>
      <c r="FL39" s="8" t="str">
        <f t="shared" si="37"/>
        <v>Portugal</v>
      </c>
      <c r="FM39" s="9">
        <f t="shared" si="157"/>
        <v>2</v>
      </c>
      <c r="FN39" s="7">
        <v>0</v>
      </c>
      <c r="FO39" s="8">
        <v>2</v>
      </c>
      <c r="FP39" s="8" t="str">
        <f t="shared" si="38"/>
        <v>Portugal</v>
      </c>
      <c r="FQ39" s="9">
        <f t="shared" si="158"/>
        <v>0</v>
      </c>
      <c r="FR39" s="7">
        <v>0</v>
      </c>
      <c r="FS39" s="8">
        <v>3</v>
      </c>
      <c r="FT39" s="8" t="str">
        <f t="shared" si="39"/>
        <v>Portugal</v>
      </c>
      <c r="FU39" s="9">
        <f t="shared" si="159"/>
        <v>0</v>
      </c>
      <c r="FV39" s="7">
        <v>0</v>
      </c>
      <c r="FW39" s="8">
        <v>2</v>
      </c>
      <c r="FX39" s="8" t="str">
        <f t="shared" si="40"/>
        <v>Portugal</v>
      </c>
      <c r="FY39" s="9">
        <f t="shared" si="160"/>
        <v>0</v>
      </c>
    </row>
    <row r="40" spans="1:181" ht="15.75" customHeight="1" x14ac:dyDescent="0.2">
      <c r="A40" s="5">
        <v>37</v>
      </c>
      <c r="B40" s="15" t="s">
        <v>125</v>
      </c>
      <c r="C40" s="3">
        <v>0</v>
      </c>
      <c r="D40" s="4">
        <v>0</v>
      </c>
      <c r="E40" s="16" t="s">
        <v>2</v>
      </c>
      <c r="F40" s="5" t="str">
        <f t="shared" si="41"/>
        <v>Empate</v>
      </c>
      <c r="H40" s="5" t="s">
        <v>47</v>
      </c>
      <c r="I40" s="23" t="str">
        <f>FF2</f>
        <v>NETO</v>
      </c>
      <c r="J40" s="23">
        <f>FI2</f>
        <v>281</v>
      </c>
      <c r="L40" s="144" t="s">
        <v>160</v>
      </c>
      <c r="M40" s="178">
        <v>239</v>
      </c>
      <c r="P40" s="221"/>
      <c r="R40" s="7">
        <v>2</v>
      </c>
      <c r="S40" s="8">
        <v>0</v>
      </c>
      <c r="T40" s="8" t="str">
        <f t="shared" si="0"/>
        <v>Dinamarca</v>
      </c>
      <c r="U40" s="9">
        <f t="shared" si="42"/>
        <v>2</v>
      </c>
      <c r="V40" s="8">
        <v>0</v>
      </c>
      <c r="W40" s="8">
        <v>3</v>
      </c>
      <c r="X40" s="8" t="str">
        <f t="shared" si="1"/>
        <v>França</v>
      </c>
      <c r="Y40" s="9">
        <f t="shared" si="122"/>
        <v>2</v>
      </c>
      <c r="Z40" s="7">
        <v>2</v>
      </c>
      <c r="AA40" s="8">
        <v>4</v>
      </c>
      <c r="AB40" s="8" t="str">
        <f t="shared" si="2"/>
        <v>França</v>
      </c>
      <c r="AC40" s="9">
        <f t="shared" si="123"/>
        <v>0</v>
      </c>
      <c r="AD40" s="7">
        <v>2</v>
      </c>
      <c r="AE40" s="8">
        <v>1</v>
      </c>
      <c r="AF40" s="8" t="str">
        <f t="shared" si="3"/>
        <v>Dinamarca</v>
      </c>
      <c r="AG40" s="9">
        <f t="shared" si="124"/>
        <v>0</v>
      </c>
      <c r="AH40" s="7">
        <v>1</v>
      </c>
      <c r="AI40" s="8">
        <v>2</v>
      </c>
      <c r="AJ40" s="8" t="str">
        <f t="shared" si="4"/>
        <v>França</v>
      </c>
      <c r="AK40" s="9">
        <f t="shared" si="125"/>
        <v>0</v>
      </c>
      <c r="AL40" s="7">
        <v>1</v>
      </c>
      <c r="AM40" s="8">
        <v>2</v>
      </c>
      <c r="AN40" s="8" t="str">
        <f t="shared" si="5"/>
        <v>França</v>
      </c>
      <c r="AO40" s="9">
        <f t="shared" si="126"/>
        <v>0</v>
      </c>
      <c r="AP40" s="7">
        <v>0</v>
      </c>
      <c r="AQ40" s="8">
        <v>1</v>
      </c>
      <c r="AR40" s="8" t="str">
        <f t="shared" si="6"/>
        <v>França</v>
      </c>
      <c r="AS40" s="9">
        <f t="shared" si="127"/>
        <v>2</v>
      </c>
      <c r="AT40" s="7">
        <v>1</v>
      </c>
      <c r="AU40" s="8">
        <v>2</v>
      </c>
      <c r="AV40" s="8" t="str">
        <f t="shared" si="7"/>
        <v>França</v>
      </c>
      <c r="AW40" s="9">
        <f t="shared" si="128"/>
        <v>0</v>
      </c>
      <c r="AX40" s="7">
        <v>1</v>
      </c>
      <c r="AY40" s="8">
        <v>2</v>
      </c>
      <c r="AZ40" s="8" t="str">
        <f t="shared" si="8"/>
        <v>França</v>
      </c>
      <c r="BA40" s="9">
        <f t="shared" si="129"/>
        <v>0</v>
      </c>
      <c r="BB40" s="7">
        <v>0</v>
      </c>
      <c r="BC40" s="8">
        <v>0</v>
      </c>
      <c r="BD40" s="8" t="str">
        <f t="shared" si="9"/>
        <v>Empate</v>
      </c>
      <c r="BE40" s="9">
        <f t="shared" si="51"/>
        <v>13</v>
      </c>
      <c r="BF40" s="7">
        <v>1</v>
      </c>
      <c r="BG40" s="8">
        <v>3</v>
      </c>
      <c r="BH40" s="8" t="str">
        <f t="shared" si="10"/>
        <v>França</v>
      </c>
      <c r="BI40" s="9">
        <f t="shared" si="130"/>
        <v>0</v>
      </c>
      <c r="BJ40" s="7">
        <v>1</v>
      </c>
      <c r="BK40" s="8">
        <v>2</v>
      </c>
      <c r="BL40" s="8" t="str">
        <f t="shared" si="11"/>
        <v>França</v>
      </c>
      <c r="BM40" s="9">
        <f t="shared" si="131"/>
        <v>0</v>
      </c>
      <c r="BN40" s="7">
        <v>2</v>
      </c>
      <c r="BO40" s="8">
        <v>3</v>
      </c>
      <c r="BP40" s="8" t="str">
        <f t="shared" si="12"/>
        <v>França</v>
      </c>
      <c r="BQ40" s="9">
        <f t="shared" si="132"/>
        <v>0</v>
      </c>
      <c r="BR40" s="7">
        <v>1</v>
      </c>
      <c r="BS40" s="8">
        <v>2</v>
      </c>
      <c r="BT40" s="8" t="str">
        <f t="shared" si="13"/>
        <v>França</v>
      </c>
      <c r="BU40" s="9">
        <f t="shared" si="133"/>
        <v>0</v>
      </c>
      <c r="BV40" s="7">
        <v>1</v>
      </c>
      <c r="BW40" s="8">
        <v>1</v>
      </c>
      <c r="BX40" s="8" t="str">
        <f t="shared" si="14"/>
        <v>Empate</v>
      </c>
      <c r="BY40" s="9">
        <f t="shared" si="134"/>
        <v>6</v>
      </c>
      <c r="BZ40" s="7">
        <v>2</v>
      </c>
      <c r="CA40" s="8">
        <v>1</v>
      </c>
      <c r="CB40" s="8" t="str">
        <f t="shared" si="15"/>
        <v>Dinamarca</v>
      </c>
      <c r="CC40" s="9">
        <f t="shared" si="135"/>
        <v>0</v>
      </c>
      <c r="CD40" s="7">
        <v>1</v>
      </c>
      <c r="CE40" s="8">
        <v>1</v>
      </c>
      <c r="CF40" s="8" t="str">
        <f t="shared" si="16"/>
        <v>Empate</v>
      </c>
      <c r="CG40" s="9">
        <f t="shared" si="136"/>
        <v>6</v>
      </c>
      <c r="CH40" s="7">
        <v>1</v>
      </c>
      <c r="CI40" s="8">
        <v>2</v>
      </c>
      <c r="CJ40" s="8" t="str">
        <f t="shared" si="17"/>
        <v>França</v>
      </c>
      <c r="CK40" s="9">
        <f t="shared" si="137"/>
        <v>0</v>
      </c>
      <c r="CL40" s="7">
        <v>0</v>
      </c>
      <c r="CM40" s="8">
        <v>0</v>
      </c>
      <c r="CN40" s="8" t="str">
        <f t="shared" si="18"/>
        <v>Empate</v>
      </c>
      <c r="CO40" s="9">
        <f t="shared" si="138"/>
        <v>13</v>
      </c>
      <c r="CP40" s="7">
        <v>1</v>
      </c>
      <c r="CQ40" s="8">
        <v>2</v>
      </c>
      <c r="CR40" s="8" t="str">
        <f t="shared" si="19"/>
        <v>França</v>
      </c>
      <c r="CS40" s="9">
        <f t="shared" si="139"/>
        <v>0</v>
      </c>
      <c r="CT40" s="7">
        <v>1</v>
      </c>
      <c r="CU40" s="8">
        <v>2</v>
      </c>
      <c r="CV40" s="8" t="str">
        <f t="shared" si="20"/>
        <v>França</v>
      </c>
      <c r="CW40" s="9">
        <f t="shared" si="140"/>
        <v>0</v>
      </c>
      <c r="CX40" s="7">
        <v>0</v>
      </c>
      <c r="CY40" s="8">
        <v>2</v>
      </c>
      <c r="CZ40" s="8" t="str">
        <f t="shared" si="21"/>
        <v>França</v>
      </c>
      <c r="DA40" s="9">
        <f t="shared" si="141"/>
        <v>2</v>
      </c>
      <c r="DB40" s="7">
        <v>1</v>
      </c>
      <c r="DC40" s="8">
        <v>2</v>
      </c>
      <c r="DD40" s="8" t="str">
        <f t="shared" si="22"/>
        <v>França</v>
      </c>
      <c r="DE40" s="9">
        <f t="shared" si="142"/>
        <v>0</v>
      </c>
      <c r="DF40" s="7">
        <v>0</v>
      </c>
      <c r="DG40" s="8">
        <v>2</v>
      </c>
      <c r="DH40" s="8" t="str">
        <f t="shared" si="23"/>
        <v>França</v>
      </c>
      <c r="DI40" s="9">
        <f t="shared" si="143"/>
        <v>2</v>
      </c>
      <c r="DJ40" s="7">
        <v>1</v>
      </c>
      <c r="DK40" s="8">
        <v>1</v>
      </c>
      <c r="DL40" s="8" t="str">
        <f t="shared" si="24"/>
        <v>Empate</v>
      </c>
      <c r="DM40" s="9">
        <f t="shared" si="144"/>
        <v>6</v>
      </c>
      <c r="DN40" s="7">
        <v>2</v>
      </c>
      <c r="DO40" s="8">
        <v>2</v>
      </c>
      <c r="DP40" s="8" t="str">
        <f t="shared" si="25"/>
        <v>Empate</v>
      </c>
      <c r="DQ40" s="9">
        <f t="shared" si="145"/>
        <v>6</v>
      </c>
      <c r="DR40" s="7">
        <v>1</v>
      </c>
      <c r="DS40" s="8">
        <v>2</v>
      </c>
      <c r="DT40" s="8" t="str">
        <f t="shared" si="26"/>
        <v>França</v>
      </c>
      <c r="DU40" s="9">
        <f t="shared" si="146"/>
        <v>0</v>
      </c>
      <c r="DV40" s="7">
        <v>1</v>
      </c>
      <c r="DW40" s="8">
        <v>1</v>
      </c>
      <c r="DX40" s="8" t="str">
        <f t="shared" si="27"/>
        <v>Empate</v>
      </c>
      <c r="DY40" s="9">
        <f t="shared" si="147"/>
        <v>6</v>
      </c>
      <c r="DZ40" s="7">
        <v>0</v>
      </c>
      <c r="EA40" s="8">
        <v>2</v>
      </c>
      <c r="EB40" s="8" t="str">
        <f t="shared" si="28"/>
        <v>França</v>
      </c>
      <c r="EC40" s="9">
        <f t="shared" si="148"/>
        <v>2</v>
      </c>
      <c r="ED40" s="7">
        <v>0</v>
      </c>
      <c r="EE40" s="8">
        <v>2</v>
      </c>
      <c r="EF40" s="8" t="str">
        <f t="shared" si="29"/>
        <v>França</v>
      </c>
      <c r="EG40" s="9">
        <f t="shared" si="149"/>
        <v>2</v>
      </c>
      <c r="EH40" s="7">
        <v>1</v>
      </c>
      <c r="EI40" s="8">
        <v>2</v>
      </c>
      <c r="EJ40" s="8" t="str">
        <f t="shared" si="30"/>
        <v>França</v>
      </c>
      <c r="EK40" s="9">
        <f t="shared" si="150"/>
        <v>0</v>
      </c>
      <c r="EL40" s="7">
        <v>0</v>
      </c>
      <c r="EM40" s="8">
        <v>2</v>
      </c>
      <c r="EN40" s="8" t="str">
        <f t="shared" si="31"/>
        <v>França</v>
      </c>
      <c r="EO40" s="9">
        <f t="shared" si="151"/>
        <v>2</v>
      </c>
      <c r="EP40" s="7">
        <v>1</v>
      </c>
      <c r="EQ40" s="8">
        <v>2</v>
      </c>
      <c r="ER40" s="8" t="str">
        <f t="shared" si="32"/>
        <v>França</v>
      </c>
      <c r="ES40" s="9">
        <f t="shared" si="152"/>
        <v>0</v>
      </c>
      <c r="ET40" s="7">
        <v>0</v>
      </c>
      <c r="EU40" s="8">
        <v>3</v>
      </c>
      <c r="EV40" s="8" t="str">
        <f t="shared" si="33"/>
        <v>França</v>
      </c>
      <c r="EW40" s="9">
        <f t="shared" si="153"/>
        <v>2</v>
      </c>
      <c r="EX40" s="7">
        <v>0</v>
      </c>
      <c r="EY40" s="8">
        <v>1</v>
      </c>
      <c r="EZ40" s="8" t="str">
        <f t="shared" si="34"/>
        <v>França</v>
      </c>
      <c r="FA40" s="9">
        <f t="shared" si="154"/>
        <v>2</v>
      </c>
      <c r="FB40" s="7">
        <v>1</v>
      </c>
      <c r="FC40" s="8">
        <v>1</v>
      </c>
      <c r="FD40" s="8" t="str">
        <f t="shared" si="35"/>
        <v>Empate</v>
      </c>
      <c r="FE40" s="9">
        <f t="shared" si="155"/>
        <v>6</v>
      </c>
      <c r="FF40" s="7">
        <v>1</v>
      </c>
      <c r="FG40" s="8">
        <v>2</v>
      </c>
      <c r="FH40" s="8" t="str">
        <f t="shared" si="36"/>
        <v>França</v>
      </c>
      <c r="FI40" s="9">
        <f t="shared" si="156"/>
        <v>0</v>
      </c>
      <c r="FJ40" s="7">
        <v>0</v>
      </c>
      <c r="FK40" s="8">
        <v>1</v>
      </c>
      <c r="FL40" s="8" t="str">
        <f t="shared" si="37"/>
        <v>França</v>
      </c>
      <c r="FM40" s="9">
        <f t="shared" si="157"/>
        <v>2</v>
      </c>
      <c r="FN40" s="7">
        <v>0</v>
      </c>
      <c r="FO40" s="8">
        <v>2</v>
      </c>
      <c r="FP40" s="8" t="str">
        <f t="shared" si="38"/>
        <v>França</v>
      </c>
      <c r="FQ40" s="9">
        <f t="shared" si="158"/>
        <v>2</v>
      </c>
      <c r="FR40" s="7">
        <v>0</v>
      </c>
      <c r="FS40" s="8">
        <v>1</v>
      </c>
      <c r="FT40" s="8" t="str">
        <f t="shared" si="39"/>
        <v>França</v>
      </c>
      <c r="FU40" s="9">
        <f t="shared" si="159"/>
        <v>2</v>
      </c>
      <c r="FV40" s="7">
        <v>0</v>
      </c>
      <c r="FW40" s="8">
        <v>3</v>
      </c>
      <c r="FX40" s="8" t="str">
        <f t="shared" si="40"/>
        <v>França</v>
      </c>
      <c r="FY40" s="9">
        <f t="shared" si="160"/>
        <v>2</v>
      </c>
    </row>
    <row r="41" spans="1:181" ht="15.75" customHeight="1" x14ac:dyDescent="0.2">
      <c r="A41" s="5">
        <v>38</v>
      </c>
      <c r="B41" s="15" t="s">
        <v>8</v>
      </c>
      <c r="C41" s="3">
        <v>0</v>
      </c>
      <c r="D41" s="4">
        <v>2</v>
      </c>
      <c r="E41" s="16" t="s">
        <v>132</v>
      </c>
      <c r="F41" s="5" t="str">
        <f t="shared" si="41"/>
        <v>Peru</v>
      </c>
      <c r="H41" s="5" t="s">
        <v>188</v>
      </c>
      <c r="I41" s="23" t="str">
        <f>FJ2</f>
        <v>ELISÂNGELA</v>
      </c>
      <c r="J41" s="23">
        <f>FM2</f>
        <v>321</v>
      </c>
      <c r="L41" s="144" t="s">
        <v>147</v>
      </c>
      <c r="M41" s="178">
        <v>238</v>
      </c>
      <c r="P41" s="221"/>
      <c r="R41" s="7">
        <v>2</v>
      </c>
      <c r="S41" s="8">
        <v>1</v>
      </c>
      <c r="T41" s="8" t="str">
        <f t="shared" si="0"/>
        <v>Austrália</v>
      </c>
      <c r="U41" s="9">
        <f t="shared" si="42"/>
        <v>0</v>
      </c>
      <c r="V41" s="8">
        <v>1</v>
      </c>
      <c r="W41" s="8">
        <v>0</v>
      </c>
      <c r="X41" s="8" t="str">
        <f t="shared" si="1"/>
        <v>Austrália</v>
      </c>
      <c r="Y41" s="9">
        <f t="shared" si="122"/>
        <v>0</v>
      </c>
      <c r="Z41" s="7">
        <v>1</v>
      </c>
      <c r="AA41" s="8">
        <v>1</v>
      </c>
      <c r="AB41" s="8" t="str">
        <f t="shared" si="2"/>
        <v>Empate</v>
      </c>
      <c r="AC41" s="9">
        <f t="shared" si="123"/>
        <v>0</v>
      </c>
      <c r="AD41" s="7">
        <v>2</v>
      </c>
      <c r="AE41" s="8">
        <v>2</v>
      </c>
      <c r="AF41" s="8" t="str">
        <f t="shared" si="3"/>
        <v>Empate</v>
      </c>
      <c r="AG41" s="9">
        <f t="shared" si="124"/>
        <v>2</v>
      </c>
      <c r="AH41" s="7">
        <v>0</v>
      </c>
      <c r="AI41" s="8">
        <v>1</v>
      </c>
      <c r="AJ41" s="8" t="str">
        <f t="shared" si="4"/>
        <v>Peru</v>
      </c>
      <c r="AK41" s="9">
        <f t="shared" si="125"/>
        <v>8</v>
      </c>
      <c r="AL41" s="7">
        <v>0</v>
      </c>
      <c r="AM41" s="8">
        <v>0</v>
      </c>
      <c r="AN41" s="8" t="str">
        <f t="shared" si="5"/>
        <v>Empate</v>
      </c>
      <c r="AO41" s="9">
        <f t="shared" si="126"/>
        <v>2</v>
      </c>
      <c r="AP41" s="7">
        <v>2</v>
      </c>
      <c r="AQ41" s="8">
        <v>0</v>
      </c>
      <c r="AR41" s="8" t="str">
        <f t="shared" si="6"/>
        <v>Austrália</v>
      </c>
      <c r="AS41" s="9">
        <f t="shared" si="127"/>
        <v>0</v>
      </c>
      <c r="AT41" s="7">
        <v>0</v>
      </c>
      <c r="AU41" s="8">
        <v>2</v>
      </c>
      <c r="AV41" s="8" t="str">
        <f t="shared" si="7"/>
        <v>Peru</v>
      </c>
      <c r="AW41" s="9">
        <f t="shared" si="128"/>
        <v>13</v>
      </c>
      <c r="AX41" s="7">
        <v>0</v>
      </c>
      <c r="AY41" s="8">
        <v>1</v>
      </c>
      <c r="AZ41" s="8" t="str">
        <f t="shared" si="8"/>
        <v>Peru</v>
      </c>
      <c r="BA41" s="9">
        <f t="shared" si="129"/>
        <v>8</v>
      </c>
      <c r="BB41" s="7">
        <v>2</v>
      </c>
      <c r="BC41" s="8">
        <v>2</v>
      </c>
      <c r="BD41" s="8" t="str">
        <f t="shared" si="9"/>
        <v>Empate</v>
      </c>
      <c r="BE41" s="9">
        <f t="shared" si="51"/>
        <v>2</v>
      </c>
      <c r="BF41" s="7">
        <v>1</v>
      </c>
      <c r="BG41" s="8">
        <v>0</v>
      </c>
      <c r="BH41" s="8" t="str">
        <f t="shared" si="10"/>
        <v>Austrália</v>
      </c>
      <c r="BI41" s="9">
        <f t="shared" si="130"/>
        <v>0</v>
      </c>
      <c r="BJ41" s="7">
        <v>0</v>
      </c>
      <c r="BK41" s="8">
        <v>1</v>
      </c>
      <c r="BL41" s="8" t="str">
        <f t="shared" si="11"/>
        <v>Peru</v>
      </c>
      <c r="BM41" s="9">
        <f t="shared" si="131"/>
        <v>8</v>
      </c>
      <c r="BN41" s="7">
        <v>1</v>
      </c>
      <c r="BO41" s="8">
        <v>2</v>
      </c>
      <c r="BP41" s="8" t="str">
        <f t="shared" si="12"/>
        <v>Peru</v>
      </c>
      <c r="BQ41" s="9">
        <f t="shared" si="132"/>
        <v>8</v>
      </c>
      <c r="BR41" s="7">
        <v>0</v>
      </c>
      <c r="BS41" s="8">
        <v>1</v>
      </c>
      <c r="BT41" s="8" t="str">
        <f t="shared" si="13"/>
        <v>Peru</v>
      </c>
      <c r="BU41" s="9">
        <f t="shared" si="133"/>
        <v>8</v>
      </c>
      <c r="BV41" s="7">
        <v>0</v>
      </c>
      <c r="BW41" s="8">
        <v>2</v>
      </c>
      <c r="BX41" s="8" t="str">
        <f t="shared" si="14"/>
        <v>Peru</v>
      </c>
      <c r="BY41" s="9">
        <f t="shared" si="134"/>
        <v>13</v>
      </c>
      <c r="BZ41" s="7">
        <v>0</v>
      </c>
      <c r="CA41" s="8">
        <v>0</v>
      </c>
      <c r="CB41" s="8" t="str">
        <f t="shared" si="15"/>
        <v>Empate</v>
      </c>
      <c r="CC41" s="9">
        <f t="shared" si="135"/>
        <v>2</v>
      </c>
      <c r="CD41" s="7">
        <v>2</v>
      </c>
      <c r="CE41" s="8">
        <v>2</v>
      </c>
      <c r="CF41" s="8" t="str">
        <f t="shared" si="16"/>
        <v>Empate</v>
      </c>
      <c r="CG41" s="9">
        <f t="shared" si="136"/>
        <v>2</v>
      </c>
      <c r="CH41" s="7">
        <v>0</v>
      </c>
      <c r="CI41" s="8">
        <v>2</v>
      </c>
      <c r="CJ41" s="8" t="str">
        <f t="shared" si="17"/>
        <v>Peru</v>
      </c>
      <c r="CK41" s="9">
        <f t="shared" si="137"/>
        <v>13</v>
      </c>
      <c r="CL41" s="7">
        <v>1</v>
      </c>
      <c r="CM41" s="8">
        <v>1</v>
      </c>
      <c r="CN41" s="8" t="str">
        <f t="shared" si="18"/>
        <v>Empate</v>
      </c>
      <c r="CO41" s="9">
        <f t="shared" si="138"/>
        <v>0</v>
      </c>
      <c r="CP41" s="7">
        <v>1</v>
      </c>
      <c r="CQ41" s="8">
        <v>1</v>
      </c>
      <c r="CR41" s="8" t="str">
        <f t="shared" si="19"/>
        <v>Empate</v>
      </c>
      <c r="CS41" s="9">
        <f t="shared" si="139"/>
        <v>0</v>
      </c>
      <c r="CT41" s="7">
        <v>0</v>
      </c>
      <c r="CU41" s="8">
        <v>1</v>
      </c>
      <c r="CV41" s="8" t="str">
        <f t="shared" si="20"/>
        <v>Peru</v>
      </c>
      <c r="CW41" s="9">
        <f t="shared" si="140"/>
        <v>8</v>
      </c>
      <c r="CX41" s="7">
        <v>0</v>
      </c>
      <c r="CY41" s="8">
        <v>1</v>
      </c>
      <c r="CZ41" s="8" t="str">
        <f t="shared" si="21"/>
        <v>Peru</v>
      </c>
      <c r="DA41" s="9">
        <f t="shared" si="141"/>
        <v>8</v>
      </c>
      <c r="DB41" s="7">
        <v>1</v>
      </c>
      <c r="DC41" s="8">
        <v>2</v>
      </c>
      <c r="DD41" s="8" t="str">
        <f t="shared" si="22"/>
        <v>Peru</v>
      </c>
      <c r="DE41" s="9">
        <f t="shared" si="142"/>
        <v>8</v>
      </c>
      <c r="DF41" s="7">
        <v>0</v>
      </c>
      <c r="DG41" s="8">
        <v>1</v>
      </c>
      <c r="DH41" s="8" t="str">
        <f t="shared" si="23"/>
        <v>Peru</v>
      </c>
      <c r="DI41" s="9">
        <f t="shared" si="143"/>
        <v>8</v>
      </c>
      <c r="DJ41" s="7">
        <v>0</v>
      </c>
      <c r="DK41" s="8">
        <v>0</v>
      </c>
      <c r="DL41" s="8" t="str">
        <f t="shared" si="24"/>
        <v>Empate</v>
      </c>
      <c r="DM41" s="9">
        <f t="shared" si="144"/>
        <v>2</v>
      </c>
      <c r="DN41" s="7">
        <v>2</v>
      </c>
      <c r="DO41" s="8">
        <v>0</v>
      </c>
      <c r="DP41" s="8" t="str">
        <f t="shared" si="25"/>
        <v>Austrália</v>
      </c>
      <c r="DQ41" s="9">
        <f t="shared" si="145"/>
        <v>0</v>
      </c>
      <c r="DR41" s="7">
        <v>0</v>
      </c>
      <c r="DS41" s="8">
        <v>0</v>
      </c>
      <c r="DT41" s="8" t="str">
        <f t="shared" si="26"/>
        <v>Empate</v>
      </c>
      <c r="DU41" s="9">
        <f t="shared" si="146"/>
        <v>2</v>
      </c>
      <c r="DV41" s="7">
        <v>1</v>
      </c>
      <c r="DW41" s="8">
        <v>0</v>
      </c>
      <c r="DX41" s="8" t="str">
        <f t="shared" si="27"/>
        <v>Austrália</v>
      </c>
      <c r="DY41" s="9">
        <f t="shared" si="147"/>
        <v>0</v>
      </c>
      <c r="DZ41" s="7">
        <v>0</v>
      </c>
      <c r="EA41" s="8">
        <v>1</v>
      </c>
      <c r="EB41" s="8" t="str">
        <f t="shared" si="28"/>
        <v>Peru</v>
      </c>
      <c r="EC41" s="9">
        <f t="shared" si="148"/>
        <v>8</v>
      </c>
      <c r="ED41" s="7">
        <v>1</v>
      </c>
      <c r="EE41" s="8">
        <v>2</v>
      </c>
      <c r="EF41" s="8" t="str">
        <f t="shared" si="29"/>
        <v>Peru</v>
      </c>
      <c r="EG41" s="9">
        <f t="shared" si="149"/>
        <v>8</v>
      </c>
      <c r="EH41" s="7">
        <v>0</v>
      </c>
      <c r="EI41" s="8">
        <v>2</v>
      </c>
      <c r="EJ41" s="8" t="str">
        <f t="shared" si="30"/>
        <v>Peru</v>
      </c>
      <c r="EK41" s="9">
        <f t="shared" si="150"/>
        <v>13</v>
      </c>
      <c r="EL41" s="7">
        <v>2</v>
      </c>
      <c r="EM41" s="8">
        <v>1</v>
      </c>
      <c r="EN41" s="8" t="str">
        <f t="shared" si="31"/>
        <v>Austrália</v>
      </c>
      <c r="EO41" s="9">
        <f t="shared" si="151"/>
        <v>0</v>
      </c>
      <c r="EP41" s="7">
        <v>1</v>
      </c>
      <c r="EQ41" s="8">
        <v>1</v>
      </c>
      <c r="ER41" s="8" t="str">
        <f t="shared" si="32"/>
        <v>Empate</v>
      </c>
      <c r="ES41" s="9">
        <f t="shared" si="152"/>
        <v>0</v>
      </c>
      <c r="ET41" s="7">
        <v>1</v>
      </c>
      <c r="EU41" s="8">
        <v>1</v>
      </c>
      <c r="EV41" s="8" t="str">
        <f t="shared" si="33"/>
        <v>Empate</v>
      </c>
      <c r="EW41" s="9">
        <f t="shared" si="153"/>
        <v>0</v>
      </c>
      <c r="EX41" s="7">
        <v>1</v>
      </c>
      <c r="EY41" s="8">
        <v>1</v>
      </c>
      <c r="EZ41" s="8" t="str">
        <f t="shared" si="34"/>
        <v>Empate</v>
      </c>
      <c r="FA41" s="9">
        <f t="shared" si="154"/>
        <v>0</v>
      </c>
      <c r="FB41" s="7">
        <v>1</v>
      </c>
      <c r="FC41" s="8">
        <v>1</v>
      </c>
      <c r="FD41" s="8" t="str">
        <f t="shared" si="35"/>
        <v>Empate</v>
      </c>
      <c r="FE41" s="9">
        <f t="shared" si="155"/>
        <v>0</v>
      </c>
      <c r="FF41" s="7">
        <v>2</v>
      </c>
      <c r="FG41" s="8">
        <v>2</v>
      </c>
      <c r="FH41" s="8" t="str">
        <f t="shared" si="36"/>
        <v>Empate</v>
      </c>
      <c r="FI41" s="9">
        <f t="shared" si="156"/>
        <v>2</v>
      </c>
      <c r="FJ41" s="7">
        <v>0</v>
      </c>
      <c r="FK41" s="8">
        <v>1</v>
      </c>
      <c r="FL41" s="8" t="str">
        <f t="shared" si="37"/>
        <v>Peru</v>
      </c>
      <c r="FM41" s="9">
        <f t="shared" si="157"/>
        <v>8</v>
      </c>
      <c r="FN41" s="7">
        <v>0</v>
      </c>
      <c r="FO41" s="8">
        <v>1</v>
      </c>
      <c r="FP41" s="8" t="str">
        <f t="shared" si="38"/>
        <v>Peru</v>
      </c>
      <c r="FQ41" s="9">
        <f t="shared" si="158"/>
        <v>8</v>
      </c>
      <c r="FR41" s="7">
        <v>0</v>
      </c>
      <c r="FS41" s="8">
        <v>1</v>
      </c>
      <c r="FT41" s="8" t="str">
        <f t="shared" si="39"/>
        <v>Peru</v>
      </c>
      <c r="FU41" s="9">
        <f t="shared" si="159"/>
        <v>8</v>
      </c>
      <c r="FV41" s="7">
        <v>1</v>
      </c>
      <c r="FW41" s="8">
        <v>2</v>
      </c>
      <c r="FX41" s="8" t="str">
        <f t="shared" si="40"/>
        <v>Peru</v>
      </c>
      <c r="FY41" s="9">
        <f t="shared" si="160"/>
        <v>8</v>
      </c>
    </row>
    <row r="42" spans="1:181" ht="15.75" customHeight="1" x14ac:dyDescent="0.2">
      <c r="A42" s="5">
        <v>39</v>
      </c>
      <c r="B42" s="15" t="s">
        <v>83</v>
      </c>
      <c r="C42" s="3">
        <v>2</v>
      </c>
      <c r="D42" s="4">
        <v>1</v>
      </c>
      <c r="E42" s="16" t="s">
        <v>129</v>
      </c>
      <c r="F42" s="5" t="str">
        <f t="shared" si="41"/>
        <v>Croácia</v>
      </c>
      <c r="H42" s="5" t="s">
        <v>48</v>
      </c>
      <c r="I42" s="23" t="str">
        <f>FN2</f>
        <v>AMARILDO</v>
      </c>
      <c r="J42" s="23">
        <f>FQ2</f>
        <v>287</v>
      </c>
      <c r="L42" s="144" t="s">
        <v>168</v>
      </c>
      <c r="M42" s="178">
        <v>237</v>
      </c>
      <c r="P42" s="221"/>
      <c r="R42" s="7">
        <v>0</v>
      </c>
      <c r="S42" s="8">
        <v>1</v>
      </c>
      <c r="T42" s="8" t="str">
        <f t="shared" si="0"/>
        <v>Islândia</v>
      </c>
      <c r="U42" s="9">
        <f t="shared" si="42"/>
        <v>2</v>
      </c>
      <c r="V42" s="8">
        <v>1</v>
      </c>
      <c r="W42" s="8">
        <v>1</v>
      </c>
      <c r="X42" s="8" t="str">
        <f t="shared" si="1"/>
        <v>Empate</v>
      </c>
      <c r="Y42" s="9">
        <f t="shared" si="122"/>
        <v>2</v>
      </c>
      <c r="Z42" s="7">
        <v>1</v>
      </c>
      <c r="AA42" s="8">
        <v>0</v>
      </c>
      <c r="AB42" s="8" t="str">
        <f t="shared" si="2"/>
        <v>Croácia</v>
      </c>
      <c r="AC42" s="9">
        <f t="shared" si="123"/>
        <v>6</v>
      </c>
      <c r="AD42" s="7">
        <v>1</v>
      </c>
      <c r="AE42" s="8">
        <v>1</v>
      </c>
      <c r="AF42" s="8" t="str">
        <f t="shared" si="3"/>
        <v>Empate</v>
      </c>
      <c r="AG42" s="9">
        <f t="shared" si="124"/>
        <v>2</v>
      </c>
      <c r="AH42" s="7">
        <v>2</v>
      </c>
      <c r="AI42" s="8">
        <v>0</v>
      </c>
      <c r="AJ42" s="8" t="str">
        <f t="shared" si="4"/>
        <v>Croácia</v>
      </c>
      <c r="AK42" s="9">
        <f t="shared" si="125"/>
        <v>8</v>
      </c>
      <c r="AL42" s="7">
        <v>2</v>
      </c>
      <c r="AM42" s="8">
        <v>0</v>
      </c>
      <c r="AN42" s="8" t="str">
        <f t="shared" si="5"/>
        <v>Croácia</v>
      </c>
      <c r="AO42" s="9">
        <f t="shared" si="126"/>
        <v>8</v>
      </c>
      <c r="AP42" s="7">
        <v>2</v>
      </c>
      <c r="AQ42" s="8">
        <v>1</v>
      </c>
      <c r="AR42" s="8" t="str">
        <f t="shared" si="6"/>
        <v>Croácia</v>
      </c>
      <c r="AS42" s="9">
        <f t="shared" si="127"/>
        <v>13</v>
      </c>
      <c r="AT42" s="7">
        <v>2</v>
      </c>
      <c r="AU42" s="8">
        <v>0</v>
      </c>
      <c r="AV42" s="8" t="str">
        <f t="shared" si="7"/>
        <v>Croácia</v>
      </c>
      <c r="AW42" s="9">
        <f t="shared" si="128"/>
        <v>8</v>
      </c>
      <c r="AX42" s="7">
        <v>2</v>
      </c>
      <c r="AY42" s="8">
        <v>0</v>
      </c>
      <c r="AZ42" s="8" t="str">
        <f t="shared" si="8"/>
        <v>Croácia</v>
      </c>
      <c r="BA42" s="9">
        <f t="shared" si="129"/>
        <v>8</v>
      </c>
      <c r="BB42" s="7">
        <v>5</v>
      </c>
      <c r="BC42" s="8">
        <v>4</v>
      </c>
      <c r="BD42" s="8" t="str">
        <f t="shared" si="9"/>
        <v>Croácia</v>
      </c>
      <c r="BE42" s="9">
        <f t="shared" si="51"/>
        <v>6</v>
      </c>
      <c r="BF42" s="7">
        <v>2</v>
      </c>
      <c r="BG42" s="8">
        <v>1</v>
      </c>
      <c r="BH42" s="8" t="str">
        <f t="shared" si="10"/>
        <v>Croácia</v>
      </c>
      <c r="BI42" s="9">
        <f t="shared" si="130"/>
        <v>13</v>
      </c>
      <c r="BJ42" s="7">
        <v>1</v>
      </c>
      <c r="BK42" s="8">
        <v>1</v>
      </c>
      <c r="BL42" s="8" t="str">
        <f t="shared" si="11"/>
        <v>Empate</v>
      </c>
      <c r="BM42" s="9">
        <f t="shared" si="131"/>
        <v>2</v>
      </c>
      <c r="BN42" s="7">
        <v>0</v>
      </c>
      <c r="BO42" s="8">
        <v>0</v>
      </c>
      <c r="BP42" s="8" t="str">
        <f t="shared" si="12"/>
        <v>Empate</v>
      </c>
      <c r="BQ42" s="9">
        <f t="shared" si="132"/>
        <v>0</v>
      </c>
      <c r="BR42" s="7">
        <v>1</v>
      </c>
      <c r="BS42" s="8">
        <v>0</v>
      </c>
      <c r="BT42" s="8" t="str">
        <f t="shared" si="13"/>
        <v>Croácia</v>
      </c>
      <c r="BU42" s="9">
        <f t="shared" si="133"/>
        <v>6</v>
      </c>
      <c r="BV42" s="7">
        <v>1</v>
      </c>
      <c r="BW42" s="8">
        <v>1</v>
      </c>
      <c r="BX42" s="8" t="str">
        <f t="shared" si="14"/>
        <v>Empate</v>
      </c>
      <c r="BY42" s="9">
        <f t="shared" si="134"/>
        <v>2</v>
      </c>
      <c r="BZ42" s="7">
        <v>1</v>
      </c>
      <c r="CA42" s="8">
        <v>0</v>
      </c>
      <c r="CB42" s="8" t="str">
        <f t="shared" si="15"/>
        <v>Croácia</v>
      </c>
      <c r="CC42" s="9">
        <f t="shared" si="135"/>
        <v>6</v>
      </c>
      <c r="CD42" s="7">
        <v>1</v>
      </c>
      <c r="CE42" s="8">
        <v>1</v>
      </c>
      <c r="CF42" s="8" t="str">
        <f t="shared" si="16"/>
        <v>Empate</v>
      </c>
      <c r="CG42" s="9">
        <f t="shared" si="136"/>
        <v>2</v>
      </c>
      <c r="CH42" s="7">
        <v>1</v>
      </c>
      <c r="CI42" s="8">
        <v>1</v>
      </c>
      <c r="CJ42" s="8" t="str">
        <f t="shared" si="17"/>
        <v>Empate</v>
      </c>
      <c r="CK42" s="9">
        <f t="shared" si="137"/>
        <v>2</v>
      </c>
      <c r="CL42" s="7">
        <v>2</v>
      </c>
      <c r="CM42" s="8">
        <v>0</v>
      </c>
      <c r="CN42" s="8" t="str">
        <f t="shared" si="18"/>
        <v>Croácia</v>
      </c>
      <c r="CO42" s="9">
        <f t="shared" si="138"/>
        <v>8</v>
      </c>
      <c r="CP42" s="7">
        <v>1</v>
      </c>
      <c r="CQ42" s="8">
        <v>0</v>
      </c>
      <c r="CR42" s="8" t="str">
        <f t="shared" si="19"/>
        <v>Croácia</v>
      </c>
      <c r="CS42" s="9">
        <f t="shared" si="139"/>
        <v>6</v>
      </c>
      <c r="CT42" s="7">
        <v>0</v>
      </c>
      <c r="CU42" s="8">
        <v>1</v>
      </c>
      <c r="CV42" s="8" t="str">
        <f t="shared" si="20"/>
        <v>Islândia</v>
      </c>
      <c r="CW42" s="9">
        <f t="shared" si="140"/>
        <v>2</v>
      </c>
      <c r="CX42" s="7">
        <v>1</v>
      </c>
      <c r="CY42" s="8">
        <v>1</v>
      </c>
      <c r="CZ42" s="8" t="str">
        <f t="shared" si="21"/>
        <v>Empate</v>
      </c>
      <c r="DA42" s="9">
        <f t="shared" si="141"/>
        <v>2</v>
      </c>
      <c r="DB42" s="7">
        <v>2</v>
      </c>
      <c r="DC42" s="8">
        <v>1</v>
      </c>
      <c r="DD42" s="8" t="str">
        <f t="shared" si="22"/>
        <v>Croácia</v>
      </c>
      <c r="DE42" s="9">
        <f t="shared" si="142"/>
        <v>13</v>
      </c>
      <c r="DF42" s="7">
        <v>1</v>
      </c>
      <c r="DG42" s="8">
        <v>1</v>
      </c>
      <c r="DH42" s="8" t="str">
        <f t="shared" si="23"/>
        <v>Empate</v>
      </c>
      <c r="DI42" s="9">
        <f t="shared" si="143"/>
        <v>2</v>
      </c>
      <c r="DJ42" s="7">
        <v>1</v>
      </c>
      <c r="DK42" s="8">
        <v>0</v>
      </c>
      <c r="DL42" s="8" t="str">
        <f t="shared" si="24"/>
        <v>Croácia</v>
      </c>
      <c r="DM42" s="9">
        <f t="shared" si="144"/>
        <v>6</v>
      </c>
      <c r="DN42" s="7">
        <v>2</v>
      </c>
      <c r="DO42" s="8">
        <v>1</v>
      </c>
      <c r="DP42" s="8" t="str">
        <f t="shared" si="25"/>
        <v>Croácia</v>
      </c>
      <c r="DQ42" s="9">
        <f t="shared" si="145"/>
        <v>13</v>
      </c>
      <c r="DR42" s="7">
        <v>1</v>
      </c>
      <c r="DS42" s="8">
        <v>0</v>
      </c>
      <c r="DT42" s="8" t="str">
        <f t="shared" si="26"/>
        <v>Croácia</v>
      </c>
      <c r="DU42" s="9">
        <f t="shared" si="146"/>
        <v>6</v>
      </c>
      <c r="DV42" s="7">
        <v>1</v>
      </c>
      <c r="DW42" s="8">
        <v>0</v>
      </c>
      <c r="DX42" s="8" t="str">
        <f t="shared" si="27"/>
        <v>Croácia</v>
      </c>
      <c r="DY42" s="9">
        <f t="shared" si="147"/>
        <v>6</v>
      </c>
      <c r="DZ42" s="7">
        <v>1</v>
      </c>
      <c r="EA42" s="8">
        <v>0</v>
      </c>
      <c r="EB42" s="8" t="str">
        <f t="shared" si="28"/>
        <v>Croácia</v>
      </c>
      <c r="EC42" s="9">
        <f t="shared" si="148"/>
        <v>6</v>
      </c>
      <c r="ED42" s="7">
        <v>2</v>
      </c>
      <c r="EE42" s="8">
        <v>0</v>
      </c>
      <c r="EF42" s="8" t="str">
        <f t="shared" si="29"/>
        <v>Croácia</v>
      </c>
      <c r="EG42" s="9">
        <f t="shared" si="149"/>
        <v>8</v>
      </c>
      <c r="EH42" s="7">
        <v>3</v>
      </c>
      <c r="EI42" s="8">
        <v>0</v>
      </c>
      <c r="EJ42" s="8" t="str">
        <f t="shared" si="30"/>
        <v>Croácia</v>
      </c>
      <c r="EK42" s="9">
        <f t="shared" si="150"/>
        <v>6</v>
      </c>
      <c r="EL42" s="7">
        <v>3</v>
      </c>
      <c r="EM42" s="8">
        <v>1</v>
      </c>
      <c r="EN42" s="8" t="str">
        <f t="shared" si="31"/>
        <v>Croácia</v>
      </c>
      <c r="EO42" s="9">
        <f t="shared" si="151"/>
        <v>8</v>
      </c>
      <c r="EP42" s="7">
        <v>2</v>
      </c>
      <c r="EQ42" s="8">
        <v>1</v>
      </c>
      <c r="ER42" s="8" t="str">
        <f t="shared" si="32"/>
        <v>Croácia</v>
      </c>
      <c r="ES42" s="9">
        <f t="shared" si="152"/>
        <v>13</v>
      </c>
      <c r="ET42" s="7">
        <v>2</v>
      </c>
      <c r="EU42" s="8">
        <v>2</v>
      </c>
      <c r="EV42" s="8" t="str">
        <f t="shared" si="33"/>
        <v>Empate</v>
      </c>
      <c r="EW42" s="9">
        <f t="shared" si="153"/>
        <v>2</v>
      </c>
      <c r="EX42" s="7">
        <v>2</v>
      </c>
      <c r="EY42" s="8">
        <v>1</v>
      </c>
      <c r="EZ42" s="8" t="str">
        <f t="shared" si="34"/>
        <v>Croácia</v>
      </c>
      <c r="FA42" s="9">
        <f t="shared" si="154"/>
        <v>13</v>
      </c>
      <c r="FB42" s="7">
        <v>3</v>
      </c>
      <c r="FC42" s="8">
        <v>0</v>
      </c>
      <c r="FD42" s="8" t="str">
        <f t="shared" si="35"/>
        <v>Croácia</v>
      </c>
      <c r="FE42" s="9">
        <f t="shared" si="155"/>
        <v>6</v>
      </c>
      <c r="FF42" s="7">
        <v>3</v>
      </c>
      <c r="FG42" s="8">
        <v>0</v>
      </c>
      <c r="FH42" s="8" t="str">
        <f t="shared" si="36"/>
        <v>Croácia</v>
      </c>
      <c r="FI42" s="9">
        <f t="shared" si="156"/>
        <v>6</v>
      </c>
      <c r="FJ42" s="7">
        <v>2</v>
      </c>
      <c r="FK42" s="8">
        <v>0</v>
      </c>
      <c r="FL42" s="8" t="str">
        <f t="shared" si="37"/>
        <v>Croácia</v>
      </c>
      <c r="FM42" s="9">
        <f t="shared" si="157"/>
        <v>8</v>
      </c>
      <c r="FN42" s="7">
        <v>1</v>
      </c>
      <c r="FO42" s="8">
        <v>0</v>
      </c>
      <c r="FP42" s="8" t="str">
        <f t="shared" si="38"/>
        <v>Croácia</v>
      </c>
      <c r="FQ42" s="9">
        <f t="shared" si="158"/>
        <v>6</v>
      </c>
      <c r="FR42" s="7">
        <v>3</v>
      </c>
      <c r="FS42" s="8">
        <v>0</v>
      </c>
      <c r="FT42" s="8" t="str">
        <f t="shared" si="39"/>
        <v>Croácia</v>
      </c>
      <c r="FU42" s="9">
        <f t="shared" si="159"/>
        <v>6</v>
      </c>
      <c r="FV42" s="7">
        <v>2</v>
      </c>
      <c r="FW42" s="8">
        <v>1</v>
      </c>
      <c r="FX42" s="8" t="str">
        <f t="shared" si="40"/>
        <v>Croácia</v>
      </c>
      <c r="FY42" s="9">
        <f t="shared" si="160"/>
        <v>13</v>
      </c>
    </row>
    <row r="43" spans="1:181" ht="15.75" customHeight="1" x14ac:dyDescent="0.2">
      <c r="A43" s="5">
        <v>40</v>
      </c>
      <c r="B43" s="15" t="s">
        <v>3</v>
      </c>
      <c r="C43" s="3">
        <v>2</v>
      </c>
      <c r="D43" s="4">
        <v>1</v>
      </c>
      <c r="E43" s="16" t="s">
        <v>4</v>
      </c>
      <c r="F43" s="5" t="str">
        <f t="shared" si="41"/>
        <v>Argentina</v>
      </c>
      <c r="H43" s="5" t="s">
        <v>49</v>
      </c>
      <c r="I43" s="23" t="str">
        <f>FR2</f>
        <v>LUIS F</v>
      </c>
      <c r="J43" s="23">
        <f>FU2</f>
        <v>272</v>
      </c>
      <c r="L43" s="144" t="s">
        <v>159</v>
      </c>
      <c r="M43" s="178">
        <v>232</v>
      </c>
      <c r="P43" s="221"/>
      <c r="R43" s="7">
        <v>2</v>
      </c>
      <c r="S43" s="8">
        <v>1</v>
      </c>
      <c r="T43" s="8" t="str">
        <f t="shared" si="0"/>
        <v>Argentina</v>
      </c>
      <c r="U43" s="9">
        <f t="shared" si="42"/>
        <v>13</v>
      </c>
      <c r="V43" s="8">
        <v>2</v>
      </c>
      <c r="W43" s="8">
        <v>0</v>
      </c>
      <c r="X43" s="8" t="str">
        <f t="shared" si="1"/>
        <v>Argentina</v>
      </c>
      <c r="Y43" s="9">
        <f t="shared" si="122"/>
        <v>8</v>
      </c>
      <c r="Z43" s="7">
        <v>0</v>
      </c>
      <c r="AA43" s="8">
        <v>0</v>
      </c>
      <c r="AB43" s="8" t="str">
        <f t="shared" si="2"/>
        <v>Empate</v>
      </c>
      <c r="AC43" s="9">
        <f t="shared" si="123"/>
        <v>0</v>
      </c>
      <c r="AD43" s="7">
        <v>3</v>
      </c>
      <c r="AE43" s="8">
        <v>0</v>
      </c>
      <c r="AF43" s="8" t="str">
        <f t="shared" si="3"/>
        <v>Argentina</v>
      </c>
      <c r="AG43" s="9">
        <f t="shared" si="124"/>
        <v>6</v>
      </c>
      <c r="AH43" s="7">
        <v>1</v>
      </c>
      <c r="AI43" s="8">
        <v>0</v>
      </c>
      <c r="AJ43" s="8" t="str">
        <f t="shared" si="4"/>
        <v>Argentina</v>
      </c>
      <c r="AK43" s="9">
        <f t="shared" si="125"/>
        <v>6</v>
      </c>
      <c r="AL43" s="7">
        <v>2</v>
      </c>
      <c r="AM43" s="8">
        <v>1</v>
      </c>
      <c r="AN43" s="8" t="str">
        <f t="shared" si="5"/>
        <v>Argentina</v>
      </c>
      <c r="AO43" s="9">
        <f t="shared" si="126"/>
        <v>13</v>
      </c>
      <c r="AP43" s="7">
        <v>3</v>
      </c>
      <c r="AQ43" s="8">
        <v>1</v>
      </c>
      <c r="AR43" s="8" t="str">
        <f t="shared" si="6"/>
        <v>Argentina</v>
      </c>
      <c r="AS43" s="9">
        <f t="shared" si="127"/>
        <v>8</v>
      </c>
      <c r="AT43" s="7">
        <v>2</v>
      </c>
      <c r="AU43" s="8">
        <v>0</v>
      </c>
      <c r="AV43" s="8" t="str">
        <f t="shared" si="7"/>
        <v>Argentina</v>
      </c>
      <c r="AW43" s="9">
        <f t="shared" si="128"/>
        <v>8</v>
      </c>
      <c r="AX43" s="7">
        <v>2</v>
      </c>
      <c r="AY43" s="8">
        <v>1</v>
      </c>
      <c r="AZ43" s="8" t="str">
        <f t="shared" si="8"/>
        <v>Argentina</v>
      </c>
      <c r="BA43" s="9">
        <f t="shared" si="129"/>
        <v>13</v>
      </c>
      <c r="BB43" s="7">
        <v>1</v>
      </c>
      <c r="BC43" s="8">
        <v>2</v>
      </c>
      <c r="BD43" s="8" t="str">
        <f t="shared" si="9"/>
        <v>Nigéria</v>
      </c>
      <c r="BE43" s="9">
        <f t="shared" si="51"/>
        <v>0</v>
      </c>
      <c r="BF43" s="7">
        <v>2</v>
      </c>
      <c r="BG43" s="8">
        <v>0</v>
      </c>
      <c r="BH43" s="8" t="str">
        <f t="shared" si="10"/>
        <v>Argentina</v>
      </c>
      <c r="BI43" s="9">
        <f t="shared" si="130"/>
        <v>8</v>
      </c>
      <c r="BJ43" s="7">
        <v>1</v>
      </c>
      <c r="BK43" s="8">
        <v>0</v>
      </c>
      <c r="BL43" s="8" t="str">
        <f t="shared" si="11"/>
        <v>Argentina</v>
      </c>
      <c r="BM43" s="9">
        <f t="shared" si="131"/>
        <v>6</v>
      </c>
      <c r="BN43" s="7">
        <v>2</v>
      </c>
      <c r="BO43" s="8">
        <v>0</v>
      </c>
      <c r="BP43" s="8" t="str">
        <f t="shared" si="12"/>
        <v>Argentina</v>
      </c>
      <c r="BQ43" s="9">
        <f t="shared" si="132"/>
        <v>8</v>
      </c>
      <c r="BR43" s="7">
        <v>2</v>
      </c>
      <c r="BS43" s="8">
        <v>1</v>
      </c>
      <c r="BT43" s="8" t="str">
        <f t="shared" si="13"/>
        <v>Argentina</v>
      </c>
      <c r="BU43" s="9">
        <f t="shared" si="133"/>
        <v>13</v>
      </c>
      <c r="BV43" s="7">
        <v>2</v>
      </c>
      <c r="BW43" s="8">
        <v>1</v>
      </c>
      <c r="BX43" s="8" t="str">
        <f t="shared" si="14"/>
        <v>Argentina</v>
      </c>
      <c r="BY43" s="9">
        <f t="shared" si="134"/>
        <v>13</v>
      </c>
      <c r="BZ43" s="7">
        <v>3</v>
      </c>
      <c r="CA43" s="8">
        <v>0</v>
      </c>
      <c r="CB43" s="8" t="str">
        <f t="shared" si="15"/>
        <v>Argentina</v>
      </c>
      <c r="CC43" s="9">
        <f t="shared" si="135"/>
        <v>6</v>
      </c>
      <c r="CD43" s="7">
        <v>1</v>
      </c>
      <c r="CE43" s="8">
        <v>1</v>
      </c>
      <c r="CF43" s="8" t="str">
        <f t="shared" si="16"/>
        <v>Empate</v>
      </c>
      <c r="CG43" s="9">
        <f t="shared" si="136"/>
        <v>2</v>
      </c>
      <c r="CH43" s="7">
        <v>3</v>
      </c>
      <c r="CI43" s="8">
        <v>1</v>
      </c>
      <c r="CJ43" s="8" t="str">
        <f t="shared" si="17"/>
        <v>Argentina</v>
      </c>
      <c r="CK43" s="9">
        <f t="shared" si="137"/>
        <v>8</v>
      </c>
      <c r="CL43" s="7">
        <v>1</v>
      </c>
      <c r="CM43" s="8">
        <v>1</v>
      </c>
      <c r="CN43" s="8" t="str">
        <f t="shared" si="18"/>
        <v>Empate</v>
      </c>
      <c r="CO43" s="9">
        <f t="shared" si="138"/>
        <v>2</v>
      </c>
      <c r="CP43" s="7">
        <v>2</v>
      </c>
      <c r="CQ43" s="8">
        <v>0</v>
      </c>
      <c r="CR43" s="8" t="str">
        <f t="shared" si="19"/>
        <v>Argentina</v>
      </c>
      <c r="CS43" s="9">
        <f t="shared" si="139"/>
        <v>8</v>
      </c>
      <c r="CT43" s="7">
        <v>1</v>
      </c>
      <c r="CU43" s="8">
        <v>0</v>
      </c>
      <c r="CV43" s="8" t="str">
        <f t="shared" si="20"/>
        <v>Argentina</v>
      </c>
      <c r="CW43" s="9">
        <f t="shared" si="140"/>
        <v>6</v>
      </c>
      <c r="CX43" s="7">
        <v>2</v>
      </c>
      <c r="CY43" s="8">
        <v>1</v>
      </c>
      <c r="CZ43" s="8" t="str">
        <f t="shared" si="21"/>
        <v>Argentina</v>
      </c>
      <c r="DA43" s="9">
        <f t="shared" si="141"/>
        <v>13</v>
      </c>
      <c r="DB43" s="7">
        <v>2</v>
      </c>
      <c r="DC43" s="8">
        <v>1</v>
      </c>
      <c r="DD43" s="8" t="str">
        <f t="shared" si="22"/>
        <v>Argentina</v>
      </c>
      <c r="DE43" s="9">
        <f t="shared" si="142"/>
        <v>13</v>
      </c>
      <c r="DF43" s="7">
        <v>0</v>
      </c>
      <c r="DG43" s="8">
        <v>1</v>
      </c>
      <c r="DH43" s="8" t="str">
        <f t="shared" si="23"/>
        <v>Nigéria</v>
      </c>
      <c r="DI43" s="9">
        <f t="shared" si="143"/>
        <v>2</v>
      </c>
      <c r="DJ43" s="7">
        <v>2</v>
      </c>
      <c r="DK43" s="8">
        <v>1</v>
      </c>
      <c r="DL43" s="8" t="str">
        <f t="shared" si="24"/>
        <v>Argentina</v>
      </c>
      <c r="DM43" s="9">
        <f t="shared" si="144"/>
        <v>13</v>
      </c>
      <c r="DN43" s="7">
        <v>1</v>
      </c>
      <c r="DO43" s="8">
        <v>2</v>
      </c>
      <c r="DP43" s="8" t="str">
        <f t="shared" si="25"/>
        <v>Nigéria</v>
      </c>
      <c r="DQ43" s="9">
        <f t="shared" si="145"/>
        <v>0</v>
      </c>
      <c r="DR43" s="7">
        <v>2</v>
      </c>
      <c r="DS43" s="8">
        <v>0</v>
      </c>
      <c r="DT43" s="8" t="str">
        <f t="shared" si="26"/>
        <v>Argentina</v>
      </c>
      <c r="DU43" s="9">
        <f t="shared" si="146"/>
        <v>8</v>
      </c>
      <c r="DV43" s="7">
        <v>1</v>
      </c>
      <c r="DW43" s="8">
        <v>0</v>
      </c>
      <c r="DX43" s="8" t="str">
        <f t="shared" si="27"/>
        <v>Argentina</v>
      </c>
      <c r="DY43" s="9">
        <f t="shared" si="147"/>
        <v>6</v>
      </c>
      <c r="DZ43" s="7">
        <v>1</v>
      </c>
      <c r="EA43" s="8">
        <v>0</v>
      </c>
      <c r="EB43" s="8" t="str">
        <f t="shared" si="28"/>
        <v>Argentina</v>
      </c>
      <c r="EC43" s="9">
        <f t="shared" si="148"/>
        <v>6</v>
      </c>
      <c r="ED43" s="7">
        <v>2</v>
      </c>
      <c r="EE43" s="8">
        <v>0</v>
      </c>
      <c r="EF43" s="8" t="str">
        <f t="shared" si="29"/>
        <v>Argentina</v>
      </c>
      <c r="EG43" s="9">
        <f t="shared" si="149"/>
        <v>8</v>
      </c>
      <c r="EH43" s="7">
        <v>4</v>
      </c>
      <c r="EI43" s="8">
        <v>0</v>
      </c>
      <c r="EJ43" s="8" t="str">
        <f t="shared" si="30"/>
        <v>Argentina</v>
      </c>
      <c r="EK43" s="9">
        <f t="shared" si="150"/>
        <v>6</v>
      </c>
      <c r="EL43" s="7">
        <v>2</v>
      </c>
      <c r="EM43" s="8">
        <v>1</v>
      </c>
      <c r="EN43" s="8" t="str">
        <f t="shared" si="31"/>
        <v>Argentina</v>
      </c>
      <c r="EO43" s="9">
        <f t="shared" si="151"/>
        <v>13</v>
      </c>
      <c r="EP43" s="7">
        <v>2</v>
      </c>
      <c r="EQ43" s="8">
        <v>0</v>
      </c>
      <c r="ER43" s="8" t="str">
        <f t="shared" si="32"/>
        <v>Argentina</v>
      </c>
      <c r="ES43" s="9">
        <f t="shared" si="152"/>
        <v>8</v>
      </c>
      <c r="ET43" s="7">
        <v>3</v>
      </c>
      <c r="EU43" s="8">
        <v>1</v>
      </c>
      <c r="EV43" s="8" t="str">
        <f t="shared" si="33"/>
        <v>Argentina</v>
      </c>
      <c r="EW43" s="9">
        <f t="shared" si="153"/>
        <v>8</v>
      </c>
      <c r="EX43" s="7">
        <v>2</v>
      </c>
      <c r="EY43" s="8">
        <v>1</v>
      </c>
      <c r="EZ43" s="8" t="str">
        <f t="shared" si="34"/>
        <v>Argentina</v>
      </c>
      <c r="FA43" s="9">
        <f t="shared" si="154"/>
        <v>13</v>
      </c>
      <c r="FB43" s="7">
        <v>2</v>
      </c>
      <c r="FC43" s="8">
        <v>0</v>
      </c>
      <c r="FD43" s="8" t="str">
        <f t="shared" si="35"/>
        <v>Argentina</v>
      </c>
      <c r="FE43" s="9">
        <f t="shared" si="155"/>
        <v>8</v>
      </c>
      <c r="FF43" s="7">
        <v>2</v>
      </c>
      <c r="FG43" s="8">
        <v>1</v>
      </c>
      <c r="FH43" s="8" t="str">
        <f t="shared" si="36"/>
        <v>Argentina</v>
      </c>
      <c r="FI43" s="9">
        <f t="shared" si="156"/>
        <v>13</v>
      </c>
      <c r="FJ43" s="7">
        <v>1</v>
      </c>
      <c r="FK43" s="8">
        <v>0</v>
      </c>
      <c r="FL43" s="8" t="str">
        <f t="shared" si="37"/>
        <v>Argentina</v>
      </c>
      <c r="FM43" s="9">
        <f t="shared" si="157"/>
        <v>6</v>
      </c>
      <c r="FN43" s="7">
        <v>1</v>
      </c>
      <c r="FO43" s="8">
        <v>0</v>
      </c>
      <c r="FP43" s="8" t="str">
        <f t="shared" si="38"/>
        <v>Argentina</v>
      </c>
      <c r="FQ43" s="9">
        <f t="shared" si="158"/>
        <v>6</v>
      </c>
      <c r="FR43" s="7">
        <v>1</v>
      </c>
      <c r="FS43" s="8">
        <v>0</v>
      </c>
      <c r="FT43" s="8" t="str">
        <f t="shared" si="39"/>
        <v>Argentina</v>
      </c>
      <c r="FU43" s="9">
        <f t="shared" si="159"/>
        <v>6</v>
      </c>
      <c r="FV43" s="7">
        <v>2</v>
      </c>
      <c r="FW43" s="8">
        <v>0</v>
      </c>
      <c r="FX43" s="8" t="str">
        <f t="shared" si="40"/>
        <v>Argentina</v>
      </c>
      <c r="FY43" s="9">
        <f t="shared" si="160"/>
        <v>8</v>
      </c>
    </row>
    <row r="44" spans="1:181" ht="15.75" customHeight="1" x14ac:dyDescent="0.2">
      <c r="A44" s="5">
        <v>41</v>
      </c>
      <c r="B44" s="15" t="s">
        <v>7</v>
      </c>
      <c r="C44" s="3">
        <v>0</v>
      </c>
      <c r="D44" s="4">
        <v>2</v>
      </c>
      <c r="E44" s="16" t="s">
        <v>126</v>
      </c>
      <c r="F44" s="5" t="str">
        <f t="shared" si="41"/>
        <v>Coréia do Sul</v>
      </c>
      <c r="H44" s="5" t="s">
        <v>50</v>
      </c>
      <c r="I44" s="23" t="str">
        <f>FV2</f>
        <v>SILVIO</v>
      </c>
      <c r="J44" s="23">
        <f>FY2</f>
        <v>292</v>
      </c>
      <c r="L44" s="144" t="s">
        <v>148</v>
      </c>
      <c r="M44" s="178">
        <v>232</v>
      </c>
      <c r="P44" s="221"/>
      <c r="R44" s="7">
        <v>3</v>
      </c>
      <c r="S44" s="8">
        <v>0</v>
      </c>
      <c r="T44" s="8" t="str">
        <f t="shared" si="0"/>
        <v>Alemanha</v>
      </c>
      <c r="U44" s="9">
        <f t="shared" si="42"/>
        <v>0</v>
      </c>
      <c r="V44" s="8">
        <v>3</v>
      </c>
      <c r="W44" s="8">
        <v>3</v>
      </c>
      <c r="X44" s="8" t="str">
        <f t="shared" si="1"/>
        <v>Empate</v>
      </c>
      <c r="Y44" s="9">
        <f t="shared" si="122"/>
        <v>0</v>
      </c>
      <c r="Z44" s="7">
        <v>2</v>
      </c>
      <c r="AA44" s="8">
        <v>0</v>
      </c>
      <c r="AB44" s="8" t="str">
        <f t="shared" si="2"/>
        <v>Alemanha</v>
      </c>
      <c r="AC44" s="9">
        <f t="shared" si="123"/>
        <v>0</v>
      </c>
      <c r="AD44" s="7">
        <v>2</v>
      </c>
      <c r="AE44" s="8">
        <v>1</v>
      </c>
      <c r="AF44" s="8" t="str">
        <f t="shared" si="3"/>
        <v>Alemanha</v>
      </c>
      <c r="AG44" s="9">
        <f t="shared" si="124"/>
        <v>0</v>
      </c>
      <c r="AH44" s="7">
        <v>2</v>
      </c>
      <c r="AI44" s="8">
        <v>0</v>
      </c>
      <c r="AJ44" s="8" t="str">
        <f t="shared" si="4"/>
        <v>Alemanha</v>
      </c>
      <c r="AK44" s="9">
        <f t="shared" si="125"/>
        <v>0</v>
      </c>
      <c r="AL44" s="7">
        <v>4</v>
      </c>
      <c r="AM44" s="8">
        <v>0</v>
      </c>
      <c r="AN44" s="8" t="str">
        <f t="shared" si="5"/>
        <v>Alemanha</v>
      </c>
      <c r="AO44" s="9">
        <f t="shared" si="126"/>
        <v>0</v>
      </c>
      <c r="AP44" s="7">
        <v>2</v>
      </c>
      <c r="AQ44" s="8">
        <v>0</v>
      </c>
      <c r="AR44" s="8" t="str">
        <f t="shared" si="6"/>
        <v>Alemanha</v>
      </c>
      <c r="AS44" s="9">
        <f t="shared" si="127"/>
        <v>0</v>
      </c>
      <c r="AT44" s="7">
        <v>4</v>
      </c>
      <c r="AU44" s="8">
        <v>0</v>
      </c>
      <c r="AV44" s="8" t="str">
        <f t="shared" si="7"/>
        <v>Alemanha</v>
      </c>
      <c r="AW44" s="9">
        <f t="shared" si="128"/>
        <v>0</v>
      </c>
      <c r="AX44" s="7">
        <v>4</v>
      </c>
      <c r="AY44" s="8">
        <v>1</v>
      </c>
      <c r="AZ44" s="8" t="str">
        <f t="shared" si="8"/>
        <v>Alemanha</v>
      </c>
      <c r="BA44" s="9">
        <f t="shared" si="129"/>
        <v>0</v>
      </c>
      <c r="BB44" s="7">
        <v>3</v>
      </c>
      <c r="BC44" s="8">
        <v>3</v>
      </c>
      <c r="BD44" s="8" t="str">
        <f t="shared" si="9"/>
        <v>Empate</v>
      </c>
      <c r="BE44" s="9">
        <f t="shared" si="51"/>
        <v>0</v>
      </c>
      <c r="BF44" s="7">
        <v>3</v>
      </c>
      <c r="BG44" s="8">
        <v>0</v>
      </c>
      <c r="BH44" s="8" t="str">
        <f t="shared" si="10"/>
        <v>Alemanha</v>
      </c>
      <c r="BI44" s="9">
        <f t="shared" si="130"/>
        <v>0</v>
      </c>
      <c r="BJ44" s="7">
        <v>2</v>
      </c>
      <c r="BK44" s="8">
        <v>0</v>
      </c>
      <c r="BL44" s="8" t="str">
        <f t="shared" si="11"/>
        <v>Alemanha</v>
      </c>
      <c r="BM44" s="9">
        <f t="shared" si="131"/>
        <v>0</v>
      </c>
      <c r="BN44" s="7">
        <v>4</v>
      </c>
      <c r="BO44" s="8">
        <v>1</v>
      </c>
      <c r="BP44" s="8" t="str">
        <f t="shared" si="12"/>
        <v>Alemanha</v>
      </c>
      <c r="BQ44" s="9">
        <f t="shared" si="132"/>
        <v>0</v>
      </c>
      <c r="BR44" s="7">
        <v>1</v>
      </c>
      <c r="BS44" s="8">
        <v>0</v>
      </c>
      <c r="BT44" s="8" t="str">
        <f t="shared" si="13"/>
        <v>Alemanha</v>
      </c>
      <c r="BU44" s="9">
        <f t="shared" si="133"/>
        <v>0</v>
      </c>
      <c r="BV44" s="7">
        <v>4</v>
      </c>
      <c r="BW44" s="8">
        <v>1</v>
      </c>
      <c r="BX44" s="8" t="str">
        <f t="shared" si="14"/>
        <v>Alemanha</v>
      </c>
      <c r="BY44" s="9">
        <f t="shared" si="134"/>
        <v>0</v>
      </c>
      <c r="BZ44" s="7">
        <v>2</v>
      </c>
      <c r="CA44" s="8">
        <v>0</v>
      </c>
      <c r="CB44" s="8" t="str">
        <f t="shared" si="15"/>
        <v>Alemanha</v>
      </c>
      <c r="CC44" s="9">
        <f t="shared" si="135"/>
        <v>0</v>
      </c>
      <c r="CD44" s="7">
        <v>2</v>
      </c>
      <c r="CE44" s="8">
        <v>1</v>
      </c>
      <c r="CF44" s="8" t="str">
        <f t="shared" si="16"/>
        <v>Alemanha</v>
      </c>
      <c r="CG44" s="9">
        <f t="shared" si="136"/>
        <v>0</v>
      </c>
      <c r="CH44" s="7">
        <v>4</v>
      </c>
      <c r="CI44" s="8">
        <v>0</v>
      </c>
      <c r="CJ44" s="8" t="str">
        <f t="shared" si="17"/>
        <v>Alemanha</v>
      </c>
      <c r="CK44" s="9">
        <f t="shared" si="137"/>
        <v>0</v>
      </c>
      <c r="CL44" s="7">
        <v>3</v>
      </c>
      <c r="CM44" s="8">
        <v>0</v>
      </c>
      <c r="CN44" s="8" t="str">
        <f t="shared" si="18"/>
        <v>Alemanha</v>
      </c>
      <c r="CO44" s="9">
        <f t="shared" si="138"/>
        <v>0</v>
      </c>
      <c r="CP44" s="7">
        <v>2</v>
      </c>
      <c r="CQ44" s="8">
        <v>0</v>
      </c>
      <c r="CR44" s="8" t="str">
        <f t="shared" si="19"/>
        <v>Alemanha</v>
      </c>
      <c r="CS44" s="9">
        <f t="shared" si="139"/>
        <v>0</v>
      </c>
      <c r="CT44" s="7">
        <v>2</v>
      </c>
      <c r="CU44" s="8">
        <v>1</v>
      </c>
      <c r="CV44" s="8" t="str">
        <f t="shared" si="20"/>
        <v>Alemanha</v>
      </c>
      <c r="CW44" s="9">
        <f t="shared" si="140"/>
        <v>0</v>
      </c>
      <c r="CX44" s="7">
        <v>3</v>
      </c>
      <c r="CY44" s="8">
        <v>1</v>
      </c>
      <c r="CZ44" s="8" t="str">
        <f t="shared" si="21"/>
        <v>Alemanha</v>
      </c>
      <c r="DA44" s="9">
        <f t="shared" si="141"/>
        <v>0</v>
      </c>
      <c r="DB44" s="7">
        <v>2</v>
      </c>
      <c r="DC44" s="8">
        <v>1</v>
      </c>
      <c r="DD44" s="8" t="str">
        <f t="shared" si="22"/>
        <v>Alemanha</v>
      </c>
      <c r="DE44" s="9">
        <f t="shared" si="142"/>
        <v>0</v>
      </c>
      <c r="DF44" s="7">
        <v>2</v>
      </c>
      <c r="DG44" s="8">
        <v>0</v>
      </c>
      <c r="DH44" s="8" t="str">
        <f t="shared" si="23"/>
        <v>Alemanha</v>
      </c>
      <c r="DI44" s="9">
        <f t="shared" si="143"/>
        <v>0</v>
      </c>
      <c r="DJ44" s="7">
        <v>2</v>
      </c>
      <c r="DK44" s="8">
        <v>0</v>
      </c>
      <c r="DL44" s="8" t="str">
        <f t="shared" si="24"/>
        <v>Alemanha</v>
      </c>
      <c r="DM44" s="9">
        <f t="shared" si="144"/>
        <v>0</v>
      </c>
      <c r="DN44" s="7">
        <v>3</v>
      </c>
      <c r="DO44" s="8">
        <v>1</v>
      </c>
      <c r="DP44" s="8" t="str">
        <f t="shared" si="25"/>
        <v>Alemanha</v>
      </c>
      <c r="DQ44" s="9">
        <f t="shared" si="145"/>
        <v>0</v>
      </c>
      <c r="DR44" s="7">
        <v>3</v>
      </c>
      <c r="DS44" s="8">
        <v>0</v>
      </c>
      <c r="DT44" s="8" t="str">
        <f t="shared" si="26"/>
        <v>Alemanha</v>
      </c>
      <c r="DU44" s="9">
        <f t="shared" si="146"/>
        <v>0</v>
      </c>
      <c r="DV44" s="7">
        <v>3</v>
      </c>
      <c r="DW44" s="8">
        <v>0</v>
      </c>
      <c r="DX44" s="8" t="str">
        <f t="shared" si="27"/>
        <v>Alemanha</v>
      </c>
      <c r="DY44" s="9">
        <f t="shared" si="147"/>
        <v>0</v>
      </c>
      <c r="DZ44" s="7">
        <v>3</v>
      </c>
      <c r="EA44" s="8">
        <v>1</v>
      </c>
      <c r="EB44" s="8" t="str">
        <f t="shared" si="28"/>
        <v>Alemanha</v>
      </c>
      <c r="EC44" s="9">
        <f t="shared" si="148"/>
        <v>0</v>
      </c>
      <c r="ED44" s="7">
        <v>3</v>
      </c>
      <c r="EE44" s="8">
        <v>0</v>
      </c>
      <c r="EF44" s="8" t="str">
        <f t="shared" si="29"/>
        <v>Alemanha</v>
      </c>
      <c r="EG44" s="9">
        <f t="shared" si="149"/>
        <v>0</v>
      </c>
      <c r="EH44" s="7">
        <v>3</v>
      </c>
      <c r="EI44" s="8">
        <v>1</v>
      </c>
      <c r="EJ44" s="8" t="str">
        <f t="shared" si="30"/>
        <v>Alemanha</v>
      </c>
      <c r="EK44" s="9">
        <f t="shared" si="150"/>
        <v>0</v>
      </c>
      <c r="EL44" s="7">
        <v>3</v>
      </c>
      <c r="EM44" s="8">
        <v>0</v>
      </c>
      <c r="EN44" s="8" t="str">
        <f t="shared" si="31"/>
        <v>Alemanha</v>
      </c>
      <c r="EO44" s="9">
        <f t="shared" si="151"/>
        <v>0</v>
      </c>
      <c r="EP44" s="7">
        <v>3</v>
      </c>
      <c r="EQ44" s="8">
        <v>0</v>
      </c>
      <c r="ER44" s="8" t="str">
        <f t="shared" si="32"/>
        <v>Alemanha</v>
      </c>
      <c r="ES44" s="9">
        <f t="shared" si="152"/>
        <v>0</v>
      </c>
      <c r="ET44" s="7">
        <v>4</v>
      </c>
      <c r="EU44" s="8">
        <v>1</v>
      </c>
      <c r="EV44" s="8" t="str">
        <f t="shared" si="33"/>
        <v>Alemanha</v>
      </c>
      <c r="EW44" s="9">
        <f t="shared" si="153"/>
        <v>0</v>
      </c>
      <c r="EX44" s="7">
        <v>3</v>
      </c>
      <c r="EY44" s="8">
        <v>0</v>
      </c>
      <c r="EZ44" s="8" t="str">
        <f t="shared" si="34"/>
        <v>Alemanha</v>
      </c>
      <c r="FA44" s="9">
        <f t="shared" si="154"/>
        <v>0</v>
      </c>
      <c r="FB44" s="7">
        <v>3</v>
      </c>
      <c r="FC44" s="8">
        <v>1</v>
      </c>
      <c r="FD44" s="8" t="str">
        <f t="shared" si="35"/>
        <v>Alemanha</v>
      </c>
      <c r="FE44" s="9">
        <f t="shared" si="155"/>
        <v>0</v>
      </c>
      <c r="FF44" s="7">
        <v>2</v>
      </c>
      <c r="FG44" s="8">
        <v>0</v>
      </c>
      <c r="FH44" s="8" t="str">
        <f t="shared" si="36"/>
        <v>Alemanha</v>
      </c>
      <c r="FI44" s="9">
        <f t="shared" si="156"/>
        <v>0</v>
      </c>
      <c r="FJ44" s="7">
        <v>2</v>
      </c>
      <c r="FK44" s="8">
        <v>0</v>
      </c>
      <c r="FL44" s="8" t="str">
        <f t="shared" si="37"/>
        <v>Alemanha</v>
      </c>
      <c r="FM44" s="9">
        <f t="shared" si="157"/>
        <v>0</v>
      </c>
      <c r="FN44" s="7">
        <v>3</v>
      </c>
      <c r="FO44" s="8">
        <v>0</v>
      </c>
      <c r="FP44" s="8" t="str">
        <f t="shared" si="38"/>
        <v>Alemanha</v>
      </c>
      <c r="FQ44" s="9">
        <f t="shared" si="158"/>
        <v>0</v>
      </c>
      <c r="FR44" s="7">
        <v>2</v>
      </c>
      <c r="FS44" s="8">
        <v>0</v>
      </c>
      <c r="FT44" s="8" t="str">
        <f t="shared" si="39"/>
        <v>Alemanha</v>
      </c>
      <c r="FU44" s="9">
        <f t="shared" si="159"/>
        <v>0</v>
      </c>
      <c r="FV44" s="7">
        <v>3</v>
      </c>
      <c r="FW44" s="8">
        <v>0</v>
      </c>
      <c r="FX44" s="8" t="str">
        <f t="shared" si="40"/>
        <v>Alemanha</v>
      </c>
      <c r="FY44" s="9">
        <f t="shared" si="160"/>
        <v>0</v>
      </c>
    </row>
    <row r="45" spans="1:181" ht="15.75" customHeight="1" x14ac:dyDescent="0.2">
      <c r="A45" s="5">
        <v>42</v>
      </c>
      <c r="B45" s="15" t="s">
        <v>0</v>
      </c>
      <c r="C45" s="3">
        <v>0</v>
      </c>
      <c r="D45" s="4">
        <v>3</v>
      </c>
      <c r="E45" s="16" t="s">
        <v>133</v>
      </c>
      <c r="F45" s="5" t="str">
        <f t="shared" si="41"/>
        <v>Suécia</v>
      </c>
      <c r="H45" s="5" t="s">
        <v>51</v>
      </c>
      <c r="L45" s="144" t="s">
        <v>139</v>
      </c>
      <c r="M45" s="178">
        <v>232</v>
      </c>
      <c r="P45" s="221"/>
      <c r="R45" s="7">
        <v>1</v>
      </c>
      <c r="S45" s="8">
        <v>0</v>
      </c>
      <c r="T45" s="8" t="str">
        <f t="shared" si="0"/>
        <v>México</v>
      </c>
      <c r="U45" s="9">
        <f t="shared" si="42"/>
        <v>0</v>
      </c>
      <c r="V45" s="8">
        <v>2</v>
      </c>
      <c r="W45" s="8">
        <v>1</v>
      </c>
      <c r="X45" s="8" t="str">
        <f t="shared" si="1"/>
        <v>México</v>
      </c>
      <c r="Y45" s="9">
        <f t="shared" si="122"/>
        <v>0</v>
      </c>
      <c r="Z45" s="7">
        <v>1</v>
      </c>
      <c r="AA45" s="8">
        <v>0</v>
      </c>
      <c r="AB45" s="8" t="str">
        <f t="shared" si="2"/>
        <v>México</v>
      </c>
      <c r="AC45" s="9">
        <f t="shared" si="123"/>
        <v>0</v>
      </c>
      <c r="AD45" s="7">
        <v>3</v>
      </c>
      <c r="AE45" s="8">
        <v>2</v>
      </c>
      <c r="AF45" s="8" t="str">
        <f t="shared" si="3"/>
        <v>México</v>
      </c>
      <c r="AG45" s="9">
        <f t="shared" si="124"/>
        <v>0</v>
      </c>
      <c r="AH45" s="7">
        <v>1</v>
      </c>
      <c r="AI45" s="8">
        <v>1</v>
      </c>
      <c r="AJ45" s="8" t="str">
        <f t="shared" si="4"/>
        <v>Empate</v>
      </c>
      <c r="AK45" s="9">
        <f t="shared" si="125"/>
        <v>0</v>
      </c>
      <c r="AL45" s="7">
        <v>2</v>
      </c>
      <c r="AM45" s="8">
        <v>0</v>
      </c>
      <c r="AN45" s="8" t="str">
        <f t="shared" si="5"/>
        <v>México</v>
      </c>
      <c r="AO45" s="9">
        <f t="shared" si="126"/>
        <v>0</v>
      </c>
      <c r="AP45" s="7">
        <v>2</v>
      </c>
      <c r="AQ45" s="8">
        <v>1</v>
      </c>
      <c r="AR45" s="8" t="str">
        <f t="shared" si="6"/>
        <v>México</v>
      </c>
      <c r="AS45" s="9">
        <f t="shared" si="127"/>
        <v>0</v>
      </c>
      <c r="AT45" s="7">
        <v>2</v>
      </c>
      <c r="AU45" s="8">
        <v>2</v>
      </c>
      <c r="AV45" s="8" t="str">
        <f t="shared" si="7"/>
        <v>Empate</v>
      </c>
      <c r="AW45" s="9">
        <f t="shared" si="128"/>
        <v>0</v>
      </c>
      <c r="AX45" s="7">
        <v>1</v>
      </c>
      <c r="AY45" s="8">
        <v>1</v>
      </c>
      <c r="AZ45" s="8" t="str">
        <f t="shared" si="8"/>
        <v>Empate</v>
      </c>
      <c r="BA45" s="9">
        <f t="shared" si="129"/>
        <v>0</v>
      </c>
      <c r="BB45" s="7">
        <v>0</v>
      </c>
      <c r="BC45" s="8">
        <v>1</v>
      </c>
      <c r="BD45" s="8" t="str">
        <f t="shared" si="9"/>
        <v>Suécia</v>
      </c>
      <c r="BE45" s="9">
        <f t="shared" si="51"/>
        <v>8</v>
      </c>
      <c r="BF45" s="7">
        <v>1</v>
      </c>
      <c r="BG45" s="8">
        <v>0</v>
      </c>
      <c r="BH45" s="8" t="str">
        <f t="shared" si="10"/>
        <v>México</v>
      </c>
      <c r="BI45" s="9">
        <f t="shared" si="130"/>
        <v>0</v>
      </c>
      <c r="BJ45" s="7">
        <v>1</v>
      </c>
      <c r="BK45" s="8">
        <v>1</v>
      </c>
      <c r="BL45" s="8" t="str">
        <f t="shared" si="11"/>
        <v>Empate</v>
      </c>
      <c r="BM45" s="9">
        <f t="shared" si="131"/>
        <v>0</v>
      </c>
      <c r="BN45" s="7">
        <v>0</v>
      </c>
      <c r="BO45" s="8">
        <v>0</v>
      </c>
      <c r="BP45" s="8" t="str">
        <f t="shared" si="12"/>
        <v>Empate</v>
      </c>
      <c r="BQ45" s="9">
        <f t="shared" si="132"/>
        <v>2</v>
      </c>
      <c r="BR45" s="7">
        <v>1</v>
      </c>
      <c r="BS45" s="8">
        <v>1</v>
      </c>
      <c r="BT45" s="8" t="str">
        <f t="shared" si="13"/>
        <v>Empate</v>
      </c>
      <c r="BU45" s="9">
        <f t="shared" si="133"/>
        <v>0</v>
      </c>
      <c r="BV45" s="7">
        <v>2</v>
      </c>
      <c r="BW45" s="8">
        <v>2</v>
      </c>
      <c r="BX45" s="8" t="str">
        <f t="shared" si="14"/>
        <v>Empate</v>
      </c>
      <c r="BY45" s="9">
        <f t="shared" si="134"/>
        <v>0</v>
      </c>
      <c r="BZ45" s="7">
        <v>1</v>
      </c>
      <c r="CA45" s="8">
        <v>1</v>
      </c>
      <c r="CB45" s="8" t="str">
        <f t="shared" si="15"/>
        <v>Empate</v>
      </c>
      <c r="CC45" s="9">
        <f t="shared" si="135"/>
        <v>0</v>
      </c>
      <c r="CD45" s="7">
        <v>0</v>
      </c>
      <c r="CE45" s="8">
        <v>0</v>
      </c>
      <c r="CF45" s="8" t="str">
        <f t="shared" si="16"/>
        <v>Empate</v>
      </c>
      <c r="CG45" s="9">
        <f t="shared" si="136"/>
        <v>2</v>
      </c>
      <c r="CH45" s="7">
        <v>1</v>
      </c>
      <c r="CI45" s="8">
        <v>1</v>
      </c>
      <c r="CJ45" s="8" t="str">
        <f t="shared" si="17"/>
        <v>Empate</v>
      </c>
      <c r="CK45" s="9">
        <f t="shared" si="137"/>
        <v>0</v>
      </c>
      <c r="CL45" s="7">
        <v>2</v>
      </c>
      <c r="CM45" s="8">
        <v>1</v>
      </c>
      <c r="CN45" s="8" t="str">
        <f t="shared" si="18"/>
        <v>México</v>
      </c>
      <c r="CO45" s="9">
        <f t="shared" si="138"/>
        <v>0</v>
      </c>
      <c r="CP45" s="7">
        <v>2</v>
      </c>
      <c r="CQ45" s="8">
        <v>2</v>
      </c>
      <c r="CR45" s="8" t="str">
        <f t="shared" si="19"/>
        <v>Empate</v>
      </c>
      <c r="CS45" s="9">
        <f t="shared" si="139"/>
        <v>0</v>
      </c>
      <c r="CT45" s="7">
        <v>2</v>
      </c>
      <c r="CU45" s="8">
        <v>2</v>
      </c>
      <c r="CV45" s="8" t="str">
        <f t="shared" si="20"/>
        <v>Empate</v>
      </c>
      <c r="CW45" s="9">
        <f t="shared" si="140"/>
        <v>0</v>
      </c>
      <c r="CX45" s="7">
        <v>1</v>
      </c>
      <c r="CY45" s="8">
        <v>0</v>
      </c>
      <c r="CZ45" s="8" t="str">
        <f t="shared" si="21"/>
        <v>México</v>
      </c>
      <c r="DA45" s="9">
        <f t="shared" si="141"/>
        <v>0</v>
      </c>
      <c r="DB45" s="7">
        <v>2</v>
      </c>
      <c r="DC45" s="8">
        <v>1</v>
      </c>
      <c r="DD45" s="8" t="str">
        <f t="shared" si="22"/>
        <v>México</v>
      </c>
      <c r="DE45" s="9">
        <f t="shared" si="142"/>
        <v>0</v>
      </c>
      <c r="DF45" s="7">
        <v>1</v>
      </c>
      <c r="DG45" s="8">
        <v>0</v>
      </c>
      <c r="DH45" s="8" t="str">
        <f t="shared" si="23"/>
        <v>México</v>
      </c>
      <c r="DI45" s="9">
        <f t="shared" si="143"/>
        <v>0</v>
      </c>
      <c r="DJ45" s="7">
        <v>1</v>
      </c>
      <c r="DK45" s="8">
        <v>1</v>
      </c>
      <c r="DL45" s="8" t="str">
        <f t="shared" si="24"/>
        <v>Empate</v>
      </c>
      <c r="DM45" s="9">
        <f t="shared" si="144"/>
        <v>0</v>
      </c>
      <c r="DN45" s="7">
        <v>2</v>
      </c>
      <c r="DO45" s="8">
        <v>2</v>
      </c>
      <c r="DP45" s="8" t="str">
        <f t="shared" si="25"/>
        <v>Empate</v>
      </c>
      <c r="DQ45" s="9">
        <f t="shared" si="145"/>
        <v>0</v>
      </c>
      <c r="DR45" s="7">
        <v>0</v>
      </c>
      <c r="DS45" s="8">
        <v>1</v>
      </c>
      <c r="DT45" s="8" t="str">
        <f t="shared" si="26"/>
        <v>Suécia</v>
      </c>
      <c r="DU45" s="9">
        <f t="shared" si="146"/>
        <v>8</v>
      </c>
      <c r="DV45" s="7">
        <v>1</v>
      </c>
      <c r="DW45" s="8">
        <v>1</v>
      </c>
      <c r="DX45" s="8" t="str">
        <f t="shared" si="27"/>
        <v>Empate</v>
      </c>
      <c r="DY45" s="9">
        <f t="shared" si="147"/>
        <v>0</v>
      </c>
      <c r="DZ45" s="7">
        <v>0</v>
      </c>
      <c r="EA45" s="8">
        <v>0</v>
      </c>
      <c r="EB45" s="8" t="str">
        <f t="shared" si="28"/>
        <v>Empate</v>
      </c>
      <c r="EC45" s="9">
        <f t="shared" si="148"/>
        <v>2</v>
      </c>
      <c r="ED45" s="7">
        <v>2</v>
      </c>
      <c r="EE45" s="8">
        <v>1</v>
      </c>
      <c r="EF45" s="8" t="str">
        <f t="shared" si="29"/>
        <v>México</v>
      </c>
      <c r="EG45" s="9">
        <f t="shared" si="149"/>
        <v>0</v>
      </c>
      <c r="EH45" s="7">
        <v>4</v>
      </c>
      <c r="EI45" s="8">
        <v>2</v>
      </c>
      <c r="EJ45" s="8" t="str">
        <f t="shared" si="30"/>
        <v>México</v>
      </c>
      <c r="EK45" s="9">
        <f t="shared" si="150"/>
        <v>0</v>
      </c>
      <c r="EL45" s="7">
        <v>3</v>
      </c>
      <c r="EM45" s="8">
        <v>1</v>
      </c>
      <c r="EN45" s="8" t="str">
        <f t="shared" si="31"/>
        <v>México</v>
      </c>
      <c r="EO45" s="9">
        <f t="shared" si="151"/>
        <v>0</v>
      </c>
      <c r="EP45" s="7">
        <v>1</v>
      </c>
      <c r="EQ45" s="8">
        <v>2</v>
      </c>
      <c r="ER45" s="8" t="str">
        <f t="shared" si="32"/>
        <v>Suécia</v>
      </c>
      <c r="ES45" s="9">
        <f t="shared" si="152"/>
        <v>6</v>
      </c>
      <c r="ET45" s="7">
        <v>2</v>
      </c>
      <c r="EU45" s="8">
        <v>2</v>
      </c>
      <c r="EV45" s="8" t="str">
        <f t="shared" si="33"/>
        <v>Empate</v>
      </c>
      <c r="EW45" s="9">
        <f t="shared" si="153"/>
        <v>0</v>
      </c>
      <c r="EX45" s="7">
        <v>2</v>
      </c>
      <c r="EY45" s="8">
        <v>2</v>
      </c>
      <c r="EZ45" s="8" t="str">
        <f t="shared" si="34"/>
        <v>Empate</v>
      </c>
      <c r="FA45" s="9">
        <f t="shared" si="154"/>
        <v>0</v>
      </c>
      <c r="FB45" s="7">
        <v>1</v>
      </c>
      <c r="FC45" s="8">
        <v>1</v>
      </c>
      <c r="FD45" s="8" t="str">
        <f t="shared" si="35"/>
        <v>Empate</v>
      </c>
      <c r="FE45" s="9">
        <f t="shared" si="155"/>
        <v>0</v>
      </c>
      <c r="FF45" s="7">
        <v>3</v>
      </c>
      <c r="FG45" s="8">
        <v>1</v>
      </c>
      <c r="FH45" s="8" t="str">
        <f t="shared" si="36"/>
        <v>México</v>
      </c>
      <c r="FI45" s="9">
        <f t="shared" si="156"/>
        <v>0</v>
      </c>
      <c r="FJ45" s="7">
        <v>0</v>
      </c>
      <c r="FK45" s="8">
        <v>0</v>
      </c>
      <c r="FL45" s="8" t="str">
        <f t="shared" si="37"/>
        <v>Empate</v>
      </c>
      <c r="FM45" s="9">
        <f t="shared" si="157"/>
        <v>2</v>
      </c>
      <c r="FN45" s="7">
        <v>1</v>
      </c>
      <c r="FO45" s="8">
        <v>1</v>
      </c>
      <c r="FP45" s="8" t="str">
        <f t="shared" si="38"/>
        <v>Empate</v>
      </c>
      <c r="FQ45" s="9">
        <f t="shared" si="158"/>
        <v>0</v>
      </c>
      <c r="FR45" s="7">
        <v>1</v>
      </c>
      <c r="FS45" s="8">
        <v>1</v>
      </c>
      <c r="FT45" s="8" t="str">
        <f t="shared" si="39"/>
        <v>Empate</v>
      </c>
      <c r="FU45" s="9">
        <f t="shared" si="159"/>
        <v>0</v>
      </c>
      <c r="FV45" s="7">
        <v>1</v>
      </c>
      <c r="FW45" s="8">
        <v>0</v>
      </c>
      <c r="FX45" s="8" t="str">
        <f t="shared" si="40"/>
        <v>México</v>
      </c>
      <c r="FY45" s="9">
        <f t="shared" si="160"/>
        <v>0</v>
      </c>
    </row>
    <row r="46" spans="1:181" ht="15.75" customHeight="1" x14ac:dyDescent="0.2">
      <c r="A46" s="5">
        <v>43</v>
      </c>
      <c r="B46" s="15" t="s">
        <v>12</v>
      </c>
      <c r="C46" s="3">
        <v>2</v>
      </c>
      <c r="D46" s="4">
        <v>0</v>
      </c>
      <c r="E46" s="16" t="s">
        <v>130</v>
      </c>
      <c r="F46" s="5" t="str">
        <f t="shared" si="41"/>
        <v>Brasil</v>
      </c>
      <c r="H46" s="5" t="s">
        <v>52</v>
      </c>
      <c r="L46" s="144" t="s">
        <v>144</v>
      </c>
      <c r="M46" s="178">
        <v>224</v>
      </c>
      <c r="P46" s="221"/>
      <c r="R46" s="95">
        <v>2</v>
      </c>
      <c r="S46" s="93">
        <v>0</v>
      </c>
      <c r="T46" s="93" t="str">
        <f t="shared" si="0"/>
        <v>Brasil</v>
      </c>
      <c r="U46" s="94">
        <f>(IF($A46&gt;$A$2,0,IF(T46=$F46,6,0)+IF($C46=R46,2,0)+IF($D46=S46,2,0))+IF((IF($A46&gt;$A$2,0,IF(T46=$F46,6,0)+IF($C46=R46,2,0)+IF($D46=S46,2,0)))=10,3,0))*3</f>
        <v>39</v>
      </c>
      <c r="V46" s="93">
        <v>4</v>
      </c>
      <c r="W46" s="93">
        <v>0</v>
      </c>
      <c r="X46" s="93" t="str">
        <f t="shared" si="1"/>
        <v>Brasil</v>
      </c>
      <c r="Y46" s="94">
        <f>(IF($A46&gt;$A$2,0,IF(X46=$F46,6,0)+IF($C46=V46,2,0)+IF($D46=W46,2,0))+IF((IF($A46&gt;$A$2,0,IF(X46=$F46,6,0)+IF($C46=V46,2,0)+IF($D46=W46,2,0)))=10,3,0))*3</f>
        <v>24</v>
      </c>
      <c r="Z46" s="95">
        <v>2</v>
      </c>
      <c r="AA46" s="93">
        <v>0</v>
      </c>
      <c r="AB46" s="93" t="str">
        <f t="shared" si="2"/>
        <v>Brasil</v>
      </c>
      <c r="AC46" s="94">
        <f>(IF($A46&gt;$A$2,0,IF(AB46=$F46,6,0)+IF($C46=Z46,2,0)+IF($D46=AA46,2,0))+IF((IF($A46&gt;$A$2,0,IF(AB46=$F46,6,0)+IF($C46=Z46,2,0)+IF($D46=AA46,2,0)))=10,3,0))*3</f>
        <v>39</v>
      </c>
      <c r="AD46" s="95">
        <v>3</v>
      </c>
      <c r="AE46" s="93">
        <v>0</v>
      </c>
      <c r="AF46" s="93" t="str">
        <f t="shared" si="3"/>
        <v>Brasil</v>
      </c>
      <c r="AG46" s="94">
        <f>(IF($A46&gt;$A$2,0,IF(AF46=$F46,6,0)+IF($C46=AD46,2,0)+IF($D46=AE46,2,0))+IF((IF($A46&gt;$A$2,0,IF(AF46=$F46,6,0)+IF($C46=AD46,2,0)+IF($D46=AE46,2,0)))=10,3,0))*3</f>
        <v>24</v>
      </c>
      <c r="AH46" s="95">
        <v>2</v>
      </c>
      <c r="AI46" s="93">
        <v>1</v>
      </c>
      <c r="AJ46" s="93" t="str">
        <f t="shared" si="4"/>
        <v>Brasil</v>
      </c>
      <c r="AK46" s="94">
        <f>(IF($A46&gt;$A$2,0,IF(AJ46=$F46,6,0)+IF($C46=AH46,2,0)+IF($D46=AI46,2,0))+IF((IF($A46&gt;$A$2,0,IF(AJ46=$F46,6,0)+IF($C46=AH46,2,0)+IF($D46=AI46,2,0)))=10,3,0))*3</f>
        <v>24</v>
      </c>
      <c r="AL46" s="95">
        <v>3</v>
      </c>
      <c r="AM46" s="93">
        <v>0</v>
      </c>
      <c r="AN46" s="93" t="str">
        <f t="shared" si="5"/>
        <v>Brasil</v>
      </c>
      <c r="AO46" s="94">
        <f>(IF($A46&gt;$A$2,0,IF(AN46=$F46,6,0)+IF($C46=AL46,2,0)+IF($D46=AM46,2,0))+IF((IF($A46&gt;$A$2,0,IF(AN46=$F46,6,0)+IF($C46=AL46,2,0)+IF($D46=AM46,2,0)))=10,3,0))*3</f>
        <v>24</v>
      </c>
      <c r="AP46" s="95">
        <v>4</v>
      </c>
      <c r="AQ46" s="93">
        <v>0</v>
      </c>
      <c r="AR46" s="93" t="str">
        <f t="shared" si="6"/>
        <v>Brasil</v>
      </c>
      <c r="AS46" s="94">
        <f>(IF($A46&gt;$A$2,0,IF(AR46=$F46,6,0)+IF($C46=AP46,2,0)+IF($D46=AQ46,2,0))+IF((IF($A46&gt;$A$2,0,IF(AR46=$F46,6,0)+IF($C46=AP46,2,0)+IF($D46=AQ46,2,0)))=10,3,0))*3</f>
        <v>24</v>
      </c>
      <c r="AT46" s="95">
        <v>2</v>
      </c>
      <c r="AU46" s="93">
        <v>0</v>
      </c>
      <c r="AV46" s="93" t="str">
        <f t="shared" si="7"/>
        <v>Brasil</v>
      </c>
      <c r="AW46" s="94">
        <f>(IF($A46&gt;$A$2,0,IF(AV46=$F46,6,0)+IF($C46=AT46,2,0)+IF($D46=AU46,2,0))+IF((IF($A46&gt;$A$2,0,IF(AV46=$F46,6,0)+IF($C46=AT46,2,0)+IF($D46=AU46,2,0)))=10,3,0))*3</f>
        <v>39</v>
      </c>
      <c r="AX46" s="95">
        <v>3</v>
      </c>
      <c r="AY46" s="93">
        <v>0</v>
      </c>
      <c r="AZ46" s="93" t="str">
        <f t="shared" si="8"/>
        <v>Brasil</v>
      </c>
      <c r="BA46" s="94">
        <f>(IF($A46&gt;$A$2,0,IF(AZ46=$F46,6,0)+IF($C46=AX46,2,0)+IF($D46=AY46,2,0))+IF((IF($A46&gt;$A$2,0,IF(AZ46=$F46,6,0)+IF($C46=AX46,2,0)+IF($D46=AY46,2,0)))=10,3,0))*3</f>
        <v>24</v>
      </c>
      <c r="BB46" s="95">
        <v>2</v>
      </c>
      <c r="BC46" s="93">
        <v>1</v>
      </c>
      <c r="BD46" s="93" t="str">
        <f t="shared" si="9"/>
        <v>Brasil</v>
      </c>
      <c r="BE46" s="94">
        <f>(IF($A46&gt;$A$2,0,IF(BD46=$F46,6,0)+IF($C46=BB46,2,0)+IF($D46=BC46,2,0))+IF((IF($A46&gt;$A$2,0,IF(BD46=$F46,6,0)+IF($C46=BB46,2,0)+IF($D46=BC46,2,0)))=10,3,0))*3</f>
        <v>24</v>
      </c>
      <c r="BF46" s="95">
        <v>2</v>
      </c>
      <c r="BG46" s="93">
        <v>1</v>
      </c>
      <c r="BH46" s="93" t="str">
        <f t="shared" si="10"/>
        <v>Brasil</v>
      </c>
      <c r="BI46" s="94">
        <f>(IF($A46&gt;$A$2,0,IF(BH46=$F46,6,0)+IF($C46=BF46,2,0)+IF($D46=BG46,2,0))+IF((IF($A46&gt;$A$2,0,IF(BH46=$F46,6,0)+IF($C46=BF46,2,0)+IF($D46=BG46,2,0)))=10,3,0))*3</f>
        <v>24</v>
      </c>
      <c r="BJ46" s="95">
        <v>2</v>
      </c>
      <c r="BK46" s="93">
        <v>1</v>
      </c>
      <c r="BL46" s="93" t="str">
        <f t="shared" si="11"/>
        <v>Brasil</v>
      </c>
      <c r="BM46" s="94">
        <f>(IF($A46&gt;$A$2,0,IF(BL46=$F46,6,0)+IF($C46=BJ46,2,0)+IF($D46=BK46,2,0))+IF((IF($A46&gt;$A$2,0,IF(BL46=$F46,6,0)+IF($C46=BJ46,2,0)+IF($D46=BK46,2,0)))=10,3,0))*3</f>
        <v>24</v>
      </c>
      <c r="BN46" s="95">
        <v>3</v>
      </c>
      <c r="BO46" s="93">
        <v>0</v>
      </c>
      <c r="BP46" s="93" t="str">
        <f t="shared" si="12"/>
        <v>Brasil</v>
      </c>
      <c r="BQ46" s="94">
        <f>(IF($A46&gt;$A$2,0,IF(BP46=$F46,6,0)+IF($C46=BN46,2,0)+IF($D46=BO46,2,0))+IF((IF($A46&gt;$A$2,0,IF(BP46=$F46,6,0)+IF($C46=BN46,2,0)+IF($D46=BO46,2,0)))=10,3,0))*3</f>
        <v>24</v>
      </c>
      <c r="BR46" s="95">
        <v>3</v>
      </c>
      <c r="BS46" s="93">
        <v>1</v>
      </c>
      <c r="BT46" s="93" t="str">
        <f t="shared" si="13"/>
        <v>Brasil</v>
      </c>
      <c r="BU46" s="94">
        <f>(IF($A46&gt;$A$2,0,IF(BT46=$F46,6,0)+IF($C46=BR46,2,0)+IF($D46=BS46,2,0))+IF((IF($A46&gt;$A$2,0,IF(BT46=$F46,6,0)+IF($C46=BR46,2,0)+IF($D46=BS46,2,0)))=10,3,0))*3</f>
        <v>18</v>
      </c>
      <c r="BV46" s="95">
        <v>3</v>
      </c>
      <c r="BW46" s="93">
        <v>1</v>
      </c>
      <c r="BX46" s="93" t="str">
        <f t="shared" si="14"/>
        <v>Brasil</v>
      </c>
      <c r="BY46" s="94">
        <f>(IF($A46&gt;$A$2,0,IF(BX46=$F46,6,0)+IF($C46=BV46,2,0)+IF($D46=BW46,2,0))+IF((IF($A46&gt;$A$2,0,IF(BX46=$F46,6,0)+IF($C46=BV46,2,0)+IF($D46=BW46,2,0)))=10,3,0))*3</f>
        <v>18</v>
      </c>
      <c r="BZ46" s="95">
        <v>3</v>
      </c>
      <c r="CA46" s="93">
        <v>0</v>
      </c>
      <c r="CB46" s="93" t="str">
        <f t="shared" si="15"/>
        <v>Brasil</v>
      </c>
      <c r="CC46" s="94">
        <f>(IF($A46&gt;$A$2,0,IF(CB46=$F46,6,0)+IF($C46=BZ46,2,0)+IF($D46=CA46,2,0))+IF((IF($A46&gt;$A$2,0,IF(CB46=$F46,6,0)+IF($C46=BZ46,2,0)+IF($D46=CA46,2,0)))=10,3,0))*3</f>
        <v>24</v>
      </c>
      <c r="CD46" s="95">
        <v>1</v>
      </c>
      <c r="CE46" s="93">
        <v>0</v>
      </c>
      <c r="CF46" s="93" t="str">
        <f t="shared" si="16"/>
        <v>Brasil</v>
      </c>
      <c r="CG46" s="94">
        <f>(IF($A46&gt;$A$2,0,IF(CF46=$F46,6,0)+IF($C46=CD46,2,0)+IF($D46=CE46,2,0))+IF((IF($A46&gt;$A$2,0,IF(CF46=$F46,6,0)+IF($C46=CD46,2,0)+IF($D46=CE46,2,0)))=10,3,0))*3</f>
        <v>24</v>
      </c>
      <c r="CH46" s="95">
        <v>2</v>
      </c>
      <c r="CI46" s="93">
        <v>0</v>
      </c>
      <c r="CJ46" s="93" t="str">
        <f t="shared" si="17"/>
        <v>Brasil</v>
      </c>
      <c r="CK46" s="94">
        <f>(IF($A46&gt;$A$2,0,IF(CJ46=$F46,6,0)+IF($C46=CH46,2,0)+IF($D46=CI46,2,0))+IF((IF($A46&gt;$A$2,0,IF(CJ46=$F46,6,0)+IF($C46=CH46,2,0)+IF($D46=CI46,2,0)))=10,3,0))*3</f>
        <v>39</v>
      </c>
      <c r="CL46" s="95">
        <v>4</v>
      </c>
      <c r="CM46" s="93">
        <v>0</v>
      </c>
      <c r="CN46" s="93" t="str">
        <f t="shared" si="18"/>
        <v>Brasil</v>
      </c>
      <c r="CO46" s="94">
        <f>(IF($A46&gt;$A$2,0,IF(CN46=$F46,6,0)+IF($C46=CL46,2,0)+IF($D46=CM46,2,0))+IF((IF($A46&gt;$A$2,0,IF(CN46=$F46,6,0)+IF($C46=CL46,2,0)+IF($D46=CM46,2,0)))=10,3,0))*3</f>
        <v>24</v>
      </c>
      <c r="CP46" s="95">
        <v>1</v>
      </c>
      <c r="CQ46" s="93">
        <v>0</v>
      </c>
      <c r="CR46" s="93" t="str">
        <f t="shared" si="19"/>
        <v>Brasil</v>
      </c>
      <c r="CS46" s="94">
        <f>(IF($A46&gt;$A$2,0,IF(CR46=$F46,6,0)+IF($C46=CP46,2,0)+IF($D46=CQ46,2,0))+IF((IF($A46&gt;$A$2,0,IF(CR46=$F46,6,0)+IF($C46=CP46,2,0)+IF($D46=CQ46,2,0)))=10,3,0))*3</f>
        <v>24</v>
      </c>
      <c r="CT46" s="95">
        <v>2</v>
      </c>
      <c r="CU46" s="93">
        <v>0</v>
      </c>
      <c r="CV46" s="93" t="str">
        <f t="shared" si="20"/>
        <v>Brasil</v>
      </c>
      <c r="CW46" s="94">
        <f>(IF($A46&gt;$A$2,0,IF(CV46=$F46,6,0)+IF($C46=CT46,2,0)+IF($D46=CU46,2,0))+IF((IF($A46&gt;$A$2,0,IF(CV46=$F46,6,0)+IF($C46=CT46,2,0)+IF($D46=CU46,2,0)))=10,3,0))*3</f>
        <v>39</v>
      </c>
      <c r="CX46" s="95">
        <v>2</v>
      </c>
      <c r="CY46" s="93">
        <v>1</v>
      </c>
      <c r="CZ46" s="93" t="str">
        <f t="shared" si="21"/>
        <v>Brasil</v>
      </c>
      <c r="DA46" s="94">
        <f>(IF($A46&gt;$A$2,0,IF(CZ46=$F46,6,0)+IF($C46=CX46,2,0)+IF($D46=CY46,2,0))+IF((IF($A46&gt;$A$2,0,IF(CZ46=$F46,6,0)+IF($C46=CX46,2,0)+IF($D46=CY46,2,0)))=10,3,0))*3</f>
        <v>24</v>
      </c>
      <c r="DB46" s="95">
        <v>3</v>
      </c>
      <c r="DC46" s="93">
        <v>0</v>
      </c>
      <c r="DD46" s="93" t="str">
        <f t="shared" si="22"/>
        <v>Brasil</v>
      </c>
      <c r="DE46" s="94">
        <f>(IF($A46&gt;$A$2,0,IF(DD46=$F46,6,0)+IF($C46=DB46,2,0)+IF($D46=DC46,2,0))+IF((IF($A46&gt;$A$2,0,IF(DD46=$F46,6,0)+IF($C46=DB46,2,0)+IF($D46=DC46,2,0)))=10,3,0))*3</f>
        <v>24</v>
      </c>
      <c r="DF46" s="95">
        <v>4</v>
      </c>
      <c r="DG46" s="93">
        <v>0</v>
      </c>
      <c r="DH46" s="93" t="str">
        <f t="shared" si="23"/>
        <v>Brasil</v>
      </c>
      <c r="DI46" s="94">
        <f>(IF($A46&gt;$A$2,0,IF(DH46=$F46,6,0)+IF($C46=DF46,2,0)+IF($D46=DG46,2,0))+IF((IF($A46&gt;$A$2,0,IF(DH46=$F46,6,0)+IF($C46=DF46,2,0)+IF($D46=DG46,2,0)))=10,3,0))*3</f>
        <v>24</v>
      </c>
      <c r="DJ46" s="95">
        <v>3</v>
      </c>
      <c r="DK46" s="93">
        <v>1</v>
      </c>
      <c r="DL46" s="93" t="str">
        <f t="shared" si="24"/>
        <v>Brasil</v>
      </c>
      <c r="DM46" s="94">
        <f>(IF($A46&gt;$A$2,0,IF(DL46=$F46,6,0)+IF($C46=DJ46,2,0)+IF($D46=DK46,2,0))+IF((IF($A46&gt;$A$2,0,IF(DL46=$F46,6,0)+IF($C46=DJ46,2,0)+IF($D46=DK46,2,0)))=10,3,0))*3</f>
        <v>18</v>
      </c>
      <c r="DN46" s="95">
        <v>1</v>
      </c>
      <c r="DO46" s="93">
        <v>0</v>
      </c>
      <c r="DP46" s="93" t="str">
        <f t="shared" si="25"/>
        <v>Brasil</v>
      </c>
      <c r="DQ46" s="94">
        <f>(IF($A46&gt;$A$2,0,IF(DP46=$F46,6,0)+IF($C46=DN46,2,0)+IF($D46=DO46,2,0))+IF((IF($A46&gt;$A$2,0,IF(DP46=$F46,6,0)+IF($C46=DN46,2,0)+IF($D46=DO46,2,0)))=10,3,0))*3</f>
        <v>24</v>
      </c>
      <c r="DR46" s="95">
        <v>3</v>
      </c>
      <c r="DS46" s="93">
        <v>0</v>
      </c>
      <c r="DT46" s="93" t="str">
        <f t="shared" si="26"/>
        <v>Brasil</v>
      </c>
      <c r="DU46" s="94">
        <f>(IF($A46&gt;$A$2,0,IF(DT46=$F46,6,0)+IF($C46=DR46,2,0)+IF($D46=DS46,2,0))+IF((IF($A46&gt;$A$2,0,IF(DT46=$F46,6,0)+IF($C46=DR46,2,0)+IF($D46=DS46,2,0)))=10,3,0))*3</f>
        <v>24</v>
      </c>
      <c r="DV46" s="95">
        <v>3</v>
      </c>
      <c r="DW46" s="93">
        <v>0</v>
      </c>
      <c r="DX46" s="93" t="str">
        <f t="shared" si="27"/>
        <v>Brasil</v>
      </c>
      <c r="DY46" s="94">
        <f>(IF($A46&gt;$A$2,0,IF(DX46=$F46,6,0)+IF($C46=DV46,2,0)+IF($D46=DW46,2,0))+IF((IF($A46&gt;$A$2,0,IF(DX46=$F46,6,0)+IF($C46=DV46,2,0)+IF($D46=DW46,2,0)))=10,3,0))*3</f>
        <v>24</v>
      </c>
      <c r="DZ46" s="95">
        <v>1</v>
      </c>
      <c r="EA46" s="93">
        <v>0</v>
      </c>
      <c r="EB46" s="93" t="str">
        <f t="shared" si="28"/>
        <v>Brasil</v>
      </c>
      <c r="EC46" s="94">
        <f>(IF($A46&gt;$A$2,0,IF(EB46=$F46,6,0)+IF($C46=DZ46,2,0)+IF($D46=EA46,2,0))+IF((IF($A46&gt;$A$2,0,IF(EB46=$F46,6,0)+IF($C46=DZ46,2,0)+IF($D46=EA46,2,0)))=10,3,0))*3</f>
        <v>24</v>
      </c>
      <c r="ED46" s="95">
        <v>3</v>
      </c>
      <c r="EE46" s="93">
        <v>0</v>
      </c>
      <c r="EF46" s="93" t="str">
        <f t="shared" si="29"/>
        <v>Brasil</v>
      </c>
      <c r="EG46" s="94">
        <f>(IF($A46&gt;$A$2,0,IF(EF46=$F46,6,0)+IF($C46=ED46,2,0)+IF($D46=EE46,2,0))+IF((IF($A46&gt;$A$2,0,IF(EF46=$F46,6,0)+IF($C46=ED46,2,0)+IF($D46=EE46,2,0)))=10,3,0))*3</f>
        <v>24</v>
      </c>
      <c r="EH46" s="95">
        <v>1</v>
      </c>
      <c r="EI46" s="93">
        <v>0</v>
      </c>
      <c r="EJ46" s="93" t="str">
        <f t="shared" si="30"/>
        <v>Brasil</v>
      </c>
      <c r="EK46" s="94">
        <f>(IF($A46&gt;$A$2,0,IF(EJ46=$F46,6,0)+IF($C46=EH46,2,0)+IF($D46=EI46,2,0))+IF((IF($A46&gt;$A$2,0,IF(EJ46=$F46,6,0)+IF($C46=EH46,2,0)+IF($D46=EI46,2,0)))=10,3,0))*3</f>
        <v>24</v>
      </c>
      <c r="EL46" s="95">
        <v>3</v>
      </c>
      <c r="EM46" s="93">
        <v>1</v>
      </c>
      <c r="EN46" s="93" t="str">
        <f t="shared" si="31"/>
        <v>Brasil</v>
      </c>
      <c r="EO46" s="94">
        <f>(IF($A46&gt;$A$2,0,IF(EN46=$F46,6,0)+IF($C46=EL46,2,0)+IF($D46=EM46,2,0))+IF((IF($A46&gt;$A$2,0,IF(EN46=$F46,6,0)+IF($C46=EL46,2,0)+IF($D46=EM46,2,0)))=10,3,0))*3</f>
        <v>18</v>
      </c>
      <c r="EP46" s="95">
        <v>3</v>
      </c>
      <c r="EQ46" s="93">
        <v>1</v>
      </c>
      <c r="ER46" s="93" t="str">
        <f t="shared" si="32"/>
        <v>Brasil</v>
      </c>
      <c r="ES46" s="94">
        <f>(IF($A46&gt;$A$2,0,IF(ER46=$F46,6,0)+IF($C46=EP46,2,0)+IF($D46=EQ46,2,0))+IF((IF($A46&gt;$A$2,0,IF(ER46=$F46,6,0)+IF($C46=EP46,2,0)+IF($D46=EQ46,2,0)))=10,3,0))*3</f>
        <v>18</v>
      </c>
      <c r="ET46" s="95">
        <v>3</v>
      </c>
      <c r="EU46" s="93">
        <v>0</v>
      </c>
      <c r="EV46" s="93" t="str">
        <f t="shared" si="33"/>
        <v>Brasil</v>
      </c>
      <c r="EW46" s="94">
        <f>(IF($A46&gt;$A$2,0,IF(EV46=$F46,6,0)+IF($C46=ET46,2,0)+IF($D46=EU46,2,0))+IF((IF($A46&gt;$A$2,0,IF(EV46=$F46,6,0)+IF($C46=ET46,2,0)+IF($D46=EU46,2,0)))=10,3,0))*3</f>
        <v>24</v>
      </c>
      <c r="EX46" s="95">
        <v>4</v>
      </c>
      <c r="EY46" s="93">
        <v>0</v>
      </c>
      <c r="EZ46" s="93" t="str">
        <f t="shared" si="34"/>
        <v>Brasil</v>
      </c>
      <c r="FA46" s="94">
        <f>(IF($A46&gt;$A$2,0,IF(EZ46=$F46,6,0)+IF($C46=EX46,2,0)+IF($D46=EY46,2,0))+IF((IF($A46&gt;$A$2,0,IF(EZ46=$F46,6,0)+IF($C46=EX46,2,0)+IF($D46=EY46,2,0)))=10,3,0))*3</f>
        <v>24</v>
      </c>
      <c r="FB46" s="95">
        <v>2</v>
      </c>
      <c r="FC46" s="93">
        <v>0</v>
      </c>
      <c r="FD46" s="93" t="str">
        <f t="shared" si="35"/>
        <v>Brasil</v>
      </c>
      <c r="FE46" s="94">
        <f>(IF($A46&gt;$A$2,0,IF(FD46=$F46,6,0)+IF($C46=FB46,2,0)+IF($D46=FC46,2,0))+IF((IF($A46&gt;$A$2,0,IF(FD46=$F46,6,0)+IF($C46=FB46,2,0)+IF($D46=FC46,2,0)))=10,3,0))*3</f>
        <v>39</v>
      </c>
      <c r="FF46" s="95">
        <v>3</v>
      </c>
      <c r="FG46" s="93">
        <v>1</v>
      </c>
      <c r="FH46" s="93" t="str">
        <f t="shared" si="36"/>
        <v>Brasil</v>
      </c>
      <c r="FI46" s="94">
        <f>(IF($A46&gt;$A$2,0,IF(FH46=$F46,6,0)+IF($C46=FF46,2,0)+IF($D46=FG46,2,0))+IF((IF($A46&gt;$A$2,0,IF(FH46=$F46,6,0)+IF($C46=FF46,2,0)+IF($D46=FG46,2,0)))=10,3,0))*3</f>
        <v>18</v>
      </c>
      <c r="FJ46" s="95">
        <v>2</v>
      </c>
      <c r="FK46" s="93">
        <v>0</v>
      </c>
      <c r="FL46" s="93" t="str">
        <f t="shared" si="37"/>
        <v>Brasil</v>
      </c>
      <c r="FM46" s="94">
        <f>(IF($A46&gt;$A$2,0,IF(FL46=$F46,6,0)+IF($C46=FJ46,2,0)+IF($D46=FK46,2,0))+IF((IF($A46&gt;$A$2,0,IF(FL46=$F46,6,0)+IF($C46=FJ46,2,0)+IF($D46=FK46,2,0)))=10,3,0))*3</f>
        <v>39</v>
      </c>
      <c r="FN46" s="95">
        <v>2</v>
      </c>
      <c r="FO46" s="93">
        <v>0</v>
      </c>
      <c r="FP46" s="93" t="str">
        <f t="shared" si="38"/>
        <v>Brasil</v>
      </c>
      <c r="FQ46" s="94">
        <f>(IF($A46&gt;$A$2,0,IF(FP46=$F46,6,0)+IF($C46=FN46,2,0)+IF($D46=FO46,2,0))+IF((IF($A46&gt;$A$2,0,IF(FP46=$F46,6,0)+IF($C46=FN46,2,0)+IF($D46=FO46,2,0)))=10,3,0))*3</f>
        <v>39</v>
      </c>
      <c r="FR46" s="95">
        <v>1</v>
      </c>
      <c r="FS46" s="93">
        <v>1</v>
      </c>
      <c r="FT46" s="93" t="str">
        <f t="shared" si="39"/>
        <v>Empate</v>
      </c>
      <c r="FU46" s="94">
        <f>(IF($A46&gt;$A$2,0,IF(FT46=$F46,6,0)+IF($C46=FR46,2,0)+IF($D46=FS46,2,0))+IF((IF($A46&gt;$A$2,0,IF(FT46=$F46,6,0)+IF($C46=FR46,2,0)+IF($D46=FS46,2,0)))=10,3,0))*3</f>
        <v>0</v>
      </c>
      <c r="FV46" s="95">
        <v>2</v>
      </c>
      <c r="FW46" s="93">
        <v>0</v>
      </c>
      <c r="FX46" s="93" t="str">
        <f t="shared" si="40"/>
        <v>Brasil</v>
      </c>
      <c r="FY46" s="94">
        <f>(IF($A46&gt;$A$2,0,IF(FX46=$F46,6,0)+IF($C46=FV46,2,0)+IF($D46=FW46,2,0))+IF((IF($A46&gt;$A$2,0,IF(FX46=$F46,6,0)+IF($C46=FV46,2,0)+IF($D46=FW46,2,0)))=10,3,0))*3</f>
        <v>39</v>
      </c>
    </row>
    <row r="47" spans="1:181" ht="15.75" customHeight="1" x14ac:dyDescent="0.2">
      <c r="A47" s="5">
        <v>44</v>
      </c>
      <c r="B47" s="15" t="s">
        <v>84</v>
      </c>
      <c r="C47" s="3">
        <v>2</v>
      </c>
      <c r="D47" s="4">
        <v>2</v>
      </c>
      <c r="E47" s="16" t="s">
        <v>113</v>
      </c>
      <c r="F47" s="5" t="str">
        <f t="shared" si="41"/>
        <v>Empate</v>
      </c>
      <c r="H47" s="5" t="s">
        <v>53</v>
      </c>
      <c r="L47" s="145" t="s">
        <v>161</v>
      </c>
      <c r="M47" s="179">
        <v>221</v>
      </c>
      <c r="P47" s="221"/>
      <c r="R47" s="7">
        <v>0</v>
      </c>
      <c r="S47" s="8">
        <v>1</v>
      </c>
      <c r="T47" s="8" t="str">
        <f t="shared" si="0"/>
        <v>Suíça</v>
      </c>
      <c r="U47" s="9">
        <f t="shared" si="42"/>
        <v>0</v>
      </c>
      <c r="V47" s="8">
        <v>2</v>
      </c>
      <c r="W47" s="8">
        <v>2</v>
      </c>
      <c r="X47" s="8" t="str">
        <f t="shared" si="1"/>
        <v>Empate</v>
      </c>
      <c r="Y47" s="9">
        <f t="shared" ref="Y47:Y51" si="161">IF($A47&gt;$A$2,0,IF(X47=$F47,6,0)+IF($C47=V47,2,0)+IF($D47=W47,2,0))+IF((IF($A47&gt;$A$2,0,IF(X47=$F47,6,0)+IF($C47=V47,2,0)+IF($D47=W47,2,0)))=10,3,0)</f>
        <v>13</v>
      </c>
      <c r="Z47" s="7">
        <v>2</v>
      </c>
      <c r="AA47" s="8">
        <v>2</v>
      </c>
      <c r="AB47" s="8" t="str">
        <f t="shared" si="2"/>
        <v>Empate</v>
      </c>
      <c r="AC47" s="9">
        <f t="shared" ref="AC47:AC51" si="162">IF($A47&gt;$A$2,0,IF(AB47=$F47,6,0)+IF($C47=Z47,2,0)+IF($D47=AA47,2,0))+IF((IF($A47&gt;$A$2,0,IF(AB47=$F47,6,0)+IF($C47=Z47,2,0)+IF($D47=AA47,2,0)))=10,3,0)</f>
        <v>13</v>
      </c>
      <c r="AD47" s="7">
        <v>1</v>
      </c>
      <c r="AE47" s="8">
        <v>2</v>
      </c>
      <c r="AF47" s="8" t="str">
        <f t="shared" si="3"/>
        <v>Suíça</v>
      </c>
      <c r="AG47" s="9">
        <f t="shared" ref="AG47:AG51" si="163">IF($A47&gt;$A$2,0,IF(AF47=$F47,6,0)+IF($C47=AD47,2,0)+IF($D47=AE47,2,0))+IF((IF($A47&gt;$A$2,0,IF(AF47=$F47,6,0)+IF($C47=AD47,2,0)+IF($D47=AE47,2,0)))=10,3,0)</f>
        <v>2</v>
      </c>
      <c r="AH47" s="7">
        <v>0</v>
      </c>
      <c r="AI47" s="8">
        <v>1</v>
      </c>
      <c r="AJ47" s="8" t="str">
        <f t="shared" si="4"/>
        <v>Suíça</v>
      </c>
      <c r="AK47" s="9">
        <f t="shared" ref="AK47:AK51" si="164">IF($A47&gt;$A$2,0,IF(AJ47=$F47,6,0)+IF($C47=AH47,2,0)+IF($D47=AI47,2,0))+IF((IF($A47&gt;$A$2,0,IF(AJ47=$F47,6,0)+IF($C47=AH47,2,0)+IF($D47=AI47,2,0)))=10,3,0)</f>
        <v>0</v>
      </c>
      <c r="AL47" s="7">
        <v>2</v>
      </c>
      <c r="AM47" s="8">
        <v>2</v>
      </c>
      <c r="AN47" s="8" t="str">
        <f t="shared" si="5"/>
        <v>Empate</v>
      </c>
      <c r="AO47" s="9">
        <f t="shared" ref="AO47:AO51" si="165">IF($A47&gt;$A$2,0,IF(AN47=$F47,6,0)+IF($C47=AL47,2,0)+IF($D47=AM47,2,0))+IF((IF($A47&gt;$A$2,0,IF(AN47=$F47,6,0)+IF($C47=AL47,2,0)+IF($D47=AM47,2,0)))=10,3,0)</f>
        <v>13</v>
      </c>
      <c r="AP47" s="7">
        <v>1</v>
      </c>
      <c r="AQ47" s="8">
        <v>0</v>
      </c>
      <c r="AR47" s="8" t="str">
        <f t="shared" si="6"/>
        <v>Costa Rica</v>
      </c>
      <c r="AS47" s="9">
        <f t="shared" ref="AS47:AS51" si="166">IF($A47&gt;$A$2,0,IF(AR47=$F47,6,0)+IF($C47=AP47,2,0)+IF($D47=AQ47,2,0))+IF((IF($A47&gt;$A$2,0,IF(AR47=$F47,6,0)+IF($C47=AP47,2,0)+IF($D47=AQ47,2,0)))=10,3,0)</f>
        <v>0</v>
      </c>
      <c r="AT47" s="7">
        <v>0</v>
      </c>
      <c r="AU47" s="8">
        <v>1</v>
      </c>
      <c r="AV47" s="8" t="str">
        <f t="shared" si="7"/>
        <v>Suíça</v>
      </c>
      <c r="AW47" s="9">
        <f t="shared" ref="AW47:AW51" si="167">IF($A47&gt;$A$2,0,IF(AV47=$F47,6,0)+IF($C47=AT47,2,0)+IF($D47=AU47,2,0))+IF((IF($A47&gt;$A$2,0,IF(AV47=$F47,6,0)+IF($C47=AT47,2,0)+IF($D47=AU47,2,0)))=10,3,0)</f>
        <v>0</v>
      </c>
      <c r="AX47" s="7">
        <v>1</v>
      </c>
      <c r="AY47" s="8">
        <v>0</v>
      </c>
      <c r="AZ47" s="8" t="str">
        <f t="shared" si="8"/>
        <v>Costa Rica</v>
      </c>
      <c r="BA47" s="9">
        <f t="shared" ref="BA47:BA51" si="168">IF($A47&gt;$A$2,0,IF(AZ47=$F47,6,0)+IF($C47=AX47,2,0)+IF($D47=AY47,2,0))+IF((IF($A47&gt;$A$2,0,IF(AZ47=$F47,6,0)+IF($C47=AX47,2,0)+IF($D47=AY47,2,0)))=10,3,0)</f>
        <v>0</v>
      </c>
      <c r="BB47" s="7">
        <v>0</v>
      </c>
      <c r="BC47" s="8">
        <v>0</v>
      </c>
      <c r="BD47" s="8" t="str">
        <f t="shared" si="9"/>
        <v>Empate</v>
      </c>
      <c r="BE47" s="9">
        <f t="shared" si="51"/>
        <v>6</v>
      </c>
      <c r="BF47" s="7">
        <v>2</v>
      </c>
      <c r="BG47" s="8">
        <v>2</v>
      </c>
      <c r="BH47" s="8" t="str">
        <f t="shared" si="10"/>
        <v>Empate</v>
      </c>
      <c r="BI47" s="9">
        <f t="shared" ref="BI47:BI51" si="169">IF($A47&gt;$A$2,0,IF(BH47=$F47,6,0)+IF($C47=BF47,2,0)+IF($D47=BG47,2,0))+IF((IF($A47&gt;$A$2,0,IF(BH47=$F47,6,0)+IF($C47=BF47,2,0)+IF($D47=BG47,2,0)))=10,3,0)</f>
        <v>13</v>
      </c>
      <c r="BJ47" s="7">
        <v>1</v>
      </c>
      <c r="BK47" s="8">
        <v>1</v>
      </c>
      <c r="BL47" s="8" t="str">
        <f t="shared" si="11"/>
        <v>Empate</v>
      </c>
      <c r="BM47" s="9">
        <f t="shared" ref="BM47:BM51" si="170">IF($A47&gt;$A$2,0,IF(BL47=$F47,6,0)+IF($C47=BJ47,2,0)+IF($D47=BK47,2,0))+IF((IF($A47&gt;$A$2,0,IF(BL47=$F47,6,0)+IF($C47=BJ47,2,0)+IF($D47=BK47,2,0)))=10,3,0)</f>
        <v>6</v>
      </c>
      <c r="BN47" s="7">
        <v>1</v>
      </c>
      <c r="BO47" s="8">
        <v>1</v>
      </c>
      <c r="BP47" s="8" t="str">
        <f t="shared" si="12"/>
        <v>Empate</v>
      </c>
      <c r="BQ47" s="9">
        <f t="shared" ref="BQ47:BQ51" si="171">IF($A47&gt;$A$2,0,IF(BP47=$F47,6,0)+IF($C47=BN47,2,0)+IF($D47=BO47,2,0))+IF((IF($A47&gt;$A$2,0,IF(BP47=$F47,6,0)+IF($C47=BN47,2,0)+IF($D47=BO47,2,0)))=10,3,0)</f>
        <v>6</v>
      </c>
      <c r="BR47" s="7">
        <v>0</v>
      </c>
      <c r="BS47" s="8">
        <v>1</v>
      </c>
      <c r="BT47" s="8" t="str">
        <f t="shared" si="13"/>
        <v>Suíça</v>
      </c>
      <c r="BU47" s="9">
        <f t="shared" ref="BU47:BU51" si="172">IF($A47&gt;$A$2,0,IF(BT47=$F47,6,0)+IF($C47=BR47,2,0)+IF($D47=BS47,2,0))+IF((IF($A47&gt;$A$2,0,IF(BT47=$F47,6,0)+IF($C47=BR47,2,0)+IF($D47=BS47,2,0)))=10,3,0)</f>
        <v>0</v>
      </c>
      <c r="BV47" s="7">
        <v>1</v>
      </c>
      <c r="BW47" s="8">
        <v>2</v>
      </c>
      <c r="BX47" s="8" t="str">
        <f t="shared" si="14"/>
        <v>Suíça</v>
      </c>
      <c r="BY47" s="9">
        <f t="shared" ref="BY47:BY51" si="173">IF($A47&gt;$A$2,0,IF(BX47=$F47,6,0)+IF($C47=BV47,2,0)+IF($D47=BW47,2,0))+IF((IF($A47&gt;$A$2,0,IF(BX47=$F47,6,0)+IF($C47=BV47,2,0)+IF($D47=BW47,2,0)))=10,3,0)</f>
        <v>2</v>
      </c>
      <c r="BZ47" s="7">
        <v>0</v>
      </c>
      <c r="CA47" s="8">
        <v>1</v>
      </c>
      <c r="CB47" s="8" t="str">
        <f t="shared" si="15"/>
        <v>Suíça</v>
      </c>
      <c r="CC47" s="9">
        <f t="shared" ref="CC47:CC51" si="174">IF($A47&gt;$A$2,0,IF(CB47=$F47,6,0)+IF($C47=BZ47,2,0)+IF($D47=CA47,2,0))+IF((IF($A47&gt;$A$2,0,IF(CB47=$F47,6,0)+IF($C47=BZ47,2,0)+IF($D47=CA47,2,0)))=10,3,0)</f>
        <v>0</v>
      </c>
      <c r="CD47" s="7">
        <v>0</v>
      </c>
      <c r="CE47" s="8">
        <v>1</v>
      </c>
      <c r="CF47" s="8" t="str">
        <f t="shared" si="16"/>
        <v>Suíça</v>
      </c>
      <c r="CG47" s="9">
        <f t="shared" ref="CG47:CG51" si="175">IF($A47&gt;$A$2,0,IF(CF47=$F47,6,0)+IF($C47=CD47,2,0)+IF($D47=CE47,2,0))+IF((IF($A47&gt;$A$2,0,IF(CF47=$F47,6,0)+IF($C47=CD47,2,0)+IF($D47=CE47,2,0)))=10,3,0)</f>
        <v>0</v>
      </c>
      <c r="CH47" s="7">
        <v>1</v>
      </c>
      <c r="CI47" s="8">
        <v>3</v>
      </c>
      <c r="CJ47" s="8" t="str">
        <f t="shared" si="17"/>
        <v>Suíça</v>
      </c>
      <c r="CK47" s="9">
        <f t="shared" ref="CK47:CK51" si="176">IF($A47&gt;$A$2,0,IF(CJ47=$F47,6,0)+IF($C47=CH47,2,0)+IF($D47=CI47,2,0))+IF((IF($A47&gt;$A$2,0,IF(CJ47=$F47,6,0)+IF($C47=CH47,2,0)+IF($D47=CI47,2,0)))=10,3,0)</f>
        <v>0</v>
      </c>
      <c r="CL47" s="7">
        <v>1</v>
      </c>
      <c r="CM47" s="8">
        <v>1</v>
      </c>
      <c r="CN47" s="8" t="str">
        <f t="shared" si="18"/>
        <v>Empate</v>
      </c>
      <c r="CO47" s="9">
        <f t="shared" ref="CO47:CO51" si="177">IF($A47&gt;$A$2,0,IF(CN47=$F47,6,0)+IF($C47=CL47,2,0)+IF($D47=CM47,2,0))+IF((IF($A47&gt;$A$2,0,IF(CN47=$F47,6,0)+IF($C47=CL47,2,0)+IF($D47=CM47,2,0)))=10,3,0)</f>
        <v>6</v>
      </c>
      <c r="CP47" s="7">
        <v>1</v>
      </c>
      <c r="CQ47" s="8">
        <v>1</v>
      </c>
      <c r="CR47" s="8" t="str">
        <f t="shared" si="19"/>
        <v>Empate</v>
      </c>
      <c r="CS47" s="9">
        <f t="shared" ref="CS47:CS51" si="178">IF($A47&gt;$A$2,0,IF(CR47=$F47,6,0)+IF($C47=CP47,2,0)+IF($D47=CQ47,2,0))+IF((IF($A47&gt;$A$2,0,IF(CR47=$F47,6,0)+IF($C47=CP47,2,0)+IF($D47=CQ47,2,0)))=10,3,0)</f>
        <v>6</v>
      </c>
      <c r="CT47" s="7">
        <v>1</v>
      </c>
      <c r="CU47" s="8">
        <v>2</v>
      </c>
      <c r="CV47" s="8" t="str">
        <f t="shared" si="20"/>
        <v>Suíça</v>
      </c>
      <c r="CW47" s="9">
        <f t="shared" ref="CW47:CW51" si="179">IF($A47&gt;$A$2,0,IF(CV47=$F47,6,0)+IF($C47=CT47,2,0)+IF($D47=CU47,2,0))+IF((IF($A47&gt;$A$2,0,IF(CV47=$F47,6,0)+IF($C47=CT47,2,0)+IF($D47=CU47,2,0)))=10,3,0)</f>
        <v>2</v>
      </c>
      <c r="CX47" s="7">
        <v>1</v>
      </c>
      <c r="CY47" s="8">
        <v>1</v>
      </c>
      <c r="CZ47" s="8" t="str">
        <f t="shared" si="21"/>
        <v>Empate</v>
      </c>
      <c r="DA47" s="9">
        <f t="shared" ref="DA47:DA51" si="180">IF($A47&gt;$A$2,0,IF(CZ47=$F47,6,0)+IF($C47=CX47,2,0)+IF($D47=CY47,2,0))+IF((IF($A47&gt;$A$2,0,IF(CZ47=$F47,6,0)+IF($C47=CX47,2,0)+IF($D47=CY47,2,0)))=10,3,0)</f>
        <v>6</v>
      </c>
      <c r="DB47" s="7">
        <v>1</v>
      </c>
      <c r="DC47" s="8">
        <v>2</v>
      </c>
      <c r="DD47" s="8" t="str">
        <f t="shared" si="22"/>
        <v>Suíça</v>
      </c>
      <c r="DE47" s="9">
        <f t="shared" ref="DE47:DE51" si="181">IF($A47&gt;$A$2,0,IF(DD47=$F47,6,0)+IF($C47=DB47,2,0)+IF($D47=DC47,2,0))+IF((IF($A47&gt;$A$2,0,IF(DD47=$F47,6,0)+IF($C47=DB47,2,0)+IF($D47=DC47,2,0)))=10,3,0)</f>
        <v>2</v>
      </c>
      <c r="DF47" s="7">
        <v>0</v>
      </c>
      <c r="DG47" s="8">
        <v>0</v>
      </c>
      <c r="DH47" s="8" t="str">
        <f t="shared" si="23"/>
        <v>Empate</v>
      </c>
      <c r="DI47" s="9">
        <f t="shared" ref="DI47:DI51" si="182">IF($A47&gt;$A$2,0,IF(DH47=$F47,6,0)+IF($C47=DF47,2,0)+IF($D47=DG47,2,0))+IF((IF($A47&gt;$A$2,0,IF(DH47=$F47,6,0)+IF($C47=DF47,2,0)+IF($D47=DG47,2,0)))=10,3,0)</f>
        <v>6</v>
      </c>
      <c r="DJ47" s="7">
        <v>0</v>
      </c>
      <c r="DK47" s="8">
        <v>1</v>
      </c>
      <c r="DL47" s="8" t="str">
        <f t="shared" si="24"/>
        <v>Suíça</v>
      </c>
      <c r="DM47" s="9">
        <f t="shared" ref="DM47:DM51" si="183">IF($A47&gt;$A$2,0,IF(DL47=$F47,6,0)+IF($C47=DJ47,2,0)+IF($D47=DK47,2,0))+IF((IF($A47&gt;$A$2,0,IF(DL47=$F47,6,0)+IF($C47=DJ47,2,0)+IF($D47=DK47,2,0)))=10,3,0)</f>
        <v>0</v>
      </c>
      <c r="DN47" s="7">
        <v>1</v>
      </c>
      <c r="DO47" s="8">
        <v>1</v>
      </c>
      <c r="DP47" s="8" t="str">
        <f t="shared" si="25"/>
        <v>Empate</v>
      </c>
      <c r="DQ47" s="9">
        <f t="shared" ref="DQ47:DQ51" si="184">IF($A47&gt;$A$2,0,IF(DP47=$F47,6,0)+IF($C47=DN47,2,0)+IF($D47=DO47,2,0))+IF((IF($A47&gt;$A$2,0,IF(DP47=$F47,6,0)+IF($C47=DN47,2,0)+IF($D47=DO47,2,0)))=10,3,0)</f>
        <v>6</v>
      </c>
      <c r="DR47" s="7">
        <v>2</v>
      </c>
      <c r="DS47" s="8">
        <v>0</v>
      </c>
      <c r="DT47" s="8" t="str">
        <f t="shared" si="26"/>
        <v>Costa Rica</v>
      </c>
      <c r="DU47" s="9">
        <f t="shared" ref="DU47:DU51" si="185">IF($A47&gt;$A$2,0,IF(DT47=$F47,6,0)+IF($C47=DR47,2,0)+IF($D47=DS47,2,0))+IF((IF($A47&gt;$A$2,0,IF(DT47=$F47,6,0)+IF($C47=DR47,2,0)+IF($D47=DS47,2,0)))=10,3,0)</f>
        <v>2</v>
      </c>
      <c r="DV47" s="7">
        <v>1</v>
      </c>
      <c r="DW47" s="8">
        <v>2</v>
      </c>
      <c r="DX47" s="8" t="str">
        <f t="shared" si="27"/>
        <v>Suíça</v>
      </c>
      <c r="DY47" s="9">
        <f t="shared" ref="DY47:DY51" si="186">IF($A47&gt;$A$2,0,IF(DX47=$F47,6,0)+IF($C47=DV47,2,0)+IF($D47=DW47,2,0))+IF((IF($A47&gt;$A$2,0,IF(DX47=$F47,6,0)+IF($C47=DV47,2,0)+IF($D47=DW47,2,0)))=10,3,0)</f>
        <v>2</v>
      </c>
      <c r="DZ47" s="7">
        <v>0</v>
      </c>
      <c r="EA47" s="8">
        <v>1</v>
      </c>
      <c r="EB47" s="8" t="str">
        <f t="shared" si="28"/>
        <v>Suíça</v>
      </c>
      <c r="EC47" s="9">
        <f t="shared" ref="EC47:EC51" si="187">IF($A47&gt;$A$2,0,IF(EB47=$F47,6,0)+IF($C47=DZ47,2,0)+IF($D47=EA47,2,0))+IF((IF($A47&gt;$A$2,0,IF(EB47=$F47,6,0)+IF($C47=DZ47,2,0)+IF($D47=EA47,2,0)))=10,3,0)</f>
        <v>0</v>
      </c>
      <c r="ED47" s="7">
        <v>0</v>
      </c>
      <c r="EE47" s="8">
        <v>2</v>
      </c>
      <c r="EF47" s="8" t="str">
        <f t="shared" si="29"/>
        <v>Suíça</v>
      </c>
      <c r="EG47" s="9">
        <f t="shared" ref="EG47:EG51" si="188">IF($A47&gt;$A$2,0,IF(EF47=$F47,6,0)+IF($C47=ED47,2,0)+IF($D47=EE47,2,0))+IF((IF($A47&gt;$A$2,0,IF(EF47=$F47,6,0)+IF($C47=ED47,2,0)+IF($D47=EE47,2,0)))=10,3,0)</f>
        <v>2</v>
      </c>
      <c r="EH47" s="7">
        <v>1</v>
      </c>
      <c r="EI47" s="8">
        <v>0</v>
      </c>
      <c r="EJ47" s="8" t="str">
        <f t="shared" si="30"/>
        <v>Costa Rica</v>
      </c>
      <c r="EK47" s="9">
        <f t="shared" ref="EK47:EK51" si="189">IF($A47&gt;$A$2,0,IF(EJ47=$F47,6,0)+IF($C47=EH47,2,0)+IF($D47=EI47,2,0))+IF((IF($A47&gt;$A$2,0,IF(EJ47=$F47,6,0)+IF($C47=EH47,2,0)+IF($D47=EI47,2,0)))=10,3,0)</f>
        <v>0</v>
      </c>
      <c r="EL47" s="7">
        <v>1</v>
      </c>
      <c r="EM47" s="8">
        <v>1</v>
      </c>
      <c r="EN47" s="8" t="str">
        <f t="shared" si="31"/>
        <v>Empate</v>
      </c>
      <c r="EO47" s="9">
        <f t="shared" ref="EO47:EO51" si="190">IF($A47&gt;$A$2,0,IF(EN47=$F47,6,0)+IF($C47=EL47,2,0)+IF($D47=EM47,2,0))+IF((IF($A47&gt;$A$2,0,IF(EN47=$F47,6,0)+IF($C47=EL47,2,0)+IF($D47=EM47,2,0)))=10,3,0)</f>
        <v>6</v>
      </c>
      <c r="EP47" s="7">
        <v>1</v>
      </c>
      <c r="EQ47" s="8">
        <v>1</v>
      </c>
      <c r="ER47" s="8" t="str">
        <f t="shared" si="32"/>
        <v>Empate</v>
      </c>
      <c r="ES47" s="9">
        <f t="shared" ref="ES47:ES51" si="191">IF($A47&gt;$A$2,0,IF(ER47=$F47,6,0)+IF($C47=EP47,2,0)+IF($D47=EQ47,2,0))+IF((IF($A47&gt;$A$2,0,IF(ER47=$F47,6,0)+IF($C47=EP47,2,0)+IF($D47=EQ47,2,0)))=10,3,0)</f>
        <v>6</v>
      </c>
      <c r="ET47" s="7">
        <v>2</v>
      </c>
      <c r="EU47" s="8">
        <v>2</v>
      </c>
      <c r="EV47" s="8" t="str">
        <f t="shared" si="33"/>
        <v>Empate</v>
      </c>
      <c r="EW47" s="9">
        <f t="shared" ref="EW47:EW51" si="192">IF($A47&gt;$A$2,0,IF(EV47=$F47,6,0)+IF($C47=ET47,2,0)+IF($D47=EU47,2,0))+IF((IF($A47&gt;$A$2,0,IF(EV47=$F47,6,0)+IF($C47=ET47,2,0)+IF($D47=EU47,2,0)))=10,3,0)</f>
        <v>13</v>
      </c>
      <c r="EX47" s="7">
        <v>2</v>
      </c>
      <c r="EY47" s="8">
        <v>2</v>
      </c>
      <c r="EZ47" s="8" t="str">
        <f t="shared" si="34"/>
        <v>Empate</v>
      </c>
      <c r="FA47" s="9">
        <f t="shared" ref="FA47:FA51" si="193">IF($A47&gt;$A$2,0,IF(EZ47=$F47,6,0)+IF($C47=EX47,2,0)+IF($D47=EY47,2,0))+IF((IF($A47&gt;$A$2,0,IF(EZ47=$F47,6,0)+IF($C47=EX47,2,0)+IF($D47=EY47,2,0)))=10,3,0)</f>
        <v>13</v>
      </c>
      <c r="FB47" s="7">
        <v>0</v>
      </c>
      <c r="FC47" s="8">
        <v>1</v>
      </c>
      <c r="FD47" s="8" t="str">
        <f t="shared" si="35"/>
        <v>Suíça</v>
      </c>
      <c r="FE47" s="9">
        <f t="shared" ref="FE47:FE51" si="194">IF($A47&gt;$A$2,0,IF(FD47=$F47,6,0)+IF($C47=FB47,2,0)+IF($D47=FC47,2,0))+IF((IF($A47&gt;$A$2,0,IF(FD47=$F47,6,0)+IF($C47=FB47,2,0)+IF($D47=FC47,2,0)))=10,3,0)</f>
        <v>0</v>
      </c>
      <c r="FF47" s="7">
        <v>1</v>
      </c>
      <c r="FG47" s="8">
        <v>1</v>
      </c>
      <c r="FH47" s="8" t="str">
        <f t="shared" si="36"/>
        <v>Empate</v>
      </c>
      <c r="FI47" s="9">
        <f t="shared" ref="FI47:FI51" si="195">IF($A47&gt;$A$2,0,IF(FH47=$F47,6,0)+IF($C47=FF47,2,0)+IF($D47=FG47,2,0))+IF((IF($A47&gt;$A$2,0,IF(FH47=$F47,6,0)+IF($C47=FF47,2,0)+IF($D47=FG47,2,0)))=10,3,0)</f>
        <v>6</v>
      </c>
      <c r="FJ47" s="7">
        <v>0</v>
      </c>
      <c r="FK47" s="8">
        <v>2</v>
      </c>
      <c r="FL47" s="8" t="str">
        <f t="shared" si="37"/>
        <v>Suíça</v>
      </c>
      <c r="FM47" s="9">
        <f t="shared" ref="FM47:FM51" si="196">IF($A47&gt;$A$2,0,IF(FL47=$F47,6,0)+IF($C47=FJ47,2,0)+IF($D47=FK47,2,0))+IF((IF($A47&gt;$A$2,0,IF(FL47=$F47,6,0)+IF($C47=FJ47,2,0)+IF($D47=FK47,2,0)))=10,3,0)</f>
        <v>2</v>
      </c>
      <c r="FN47" s="7">
        <v>0</v>
      </c>
      <c r="FO47" s="8">
        <v>2</v>
      </c>
      <c r="FP47" s="8" t="str">
        <f t="shared" si="38"/>
        <v>Suíça</v>
      </c>
      <c r="FQ47" s="9">
        <f t="shared" ref="FQ47:FQ51" si="197">IF($A47&gt;$A$2,0,IF(FP47=$F47,6,0)+IF($C47=FN47,2,0)+IF($D47=FO47,2,0))+IF((IF($A47&gt;$A$2,0,IF(FP47=$F47,6,0)+IF($C47=FN47,2,0)+IF($D47=FO47,2,0)))=10,3,0)</f>
        <v>2</v>
      </c>
      <c r="FR47" s="7">
        <v>0</v>
      </c>
      <c r="FS47" s="8">
        <v>1</v>
      </c>
      <c r="FT47" s="8" t="str">
        <f t="shared" si="39"/>
        <v>Suíça</v>
      </c>
      <c r="FU47" s="9">
        <f t="shared" ref="FU47:FU51" si="198">IF($A47&gt;$A$2,0,IF(FT47=$F47,6,0)+IF($C47=FR47,2,0)+IF($D47=FS47,2,0))+IF((IF($A47&gt;$A$2,0,IF(FT47=$F47,6,0)+IF($C47=FR47,2,0)+IF($D47=FS47,2,0)))=10,3,0)</f>
        <v>0</v>
      </c>
      <c r="FV47" s="7">
        <v>1</v>
      </c>
      <c r="FW47" s="8">
        <v>2</v>
      </c>
      <c r="FX47" s="8" t="str">
        <f t="shared" si="40"/>
        <v>Suíça</v>
      </c>
      <c r="FY47" s="9">
        <f t="shared" ref="FY47:FY51" si="199">IF($A47&gt;$A$2,0,IF(FX47=$F47,6,0)+IF($C47=FV47,2,0)+IF($D47=FW47,2,0))+IF((IF($A47&gt;$A$2,0,IF(FX47=$F47,6,0)+IF($C47=FV47,2,0)+IF($D47=FW47,2,0)))=10,3,0)</f>
        <v>2</v>
      </c>
    </row>
    <row r="48" spans="1:181" ht="15.75" customHeight="1" x14ac:dyDescent="0.2">
      <c r="A48" s="5">
        <v>45</v>
      </c>
      <c r="B48" s="15" t="s">
        <v>10</v>
      </c>
      <c r="C48" s="3">
        <v>0</v>
      </c>
      <c r="D48" s="4">
        <v>1</v>
      </c>
      <c r="E48" s="16" t="s">
        <v>127</v>
      </c>
      <c r="F48" s="5" t="str">
        <f t="shared" si="41"/>
        <v>Polônia</v>
      </c>
      <c r="L48"/>
      <c r="P48" s="221"/>
      <c r="R48" s="7">
        <v>1</v>
      </c>
      <c r="S48" s="8">
        <v>2</v>
      </c>
      <c r="T48" s="8" t="str">
        <f t="shared" si="0"/>
        <v>Polônia</v>
      </c>
      <c r="U48" s="9">
        <f t="shared" si="42"/>
        <v>6</v>
      </c>
      <c r="V48" s="8">
        <v>4</v>
      </c>
      <c r="W48" s="8">
        <v>1</v>
      </c>
      <c r="X48" s="8" t="str">
        <f t="shared" si="1"/>
        <v>Japão</v>
      </c>
      <c r="Y48" s="9">
        <f t="shared" si="161"/>
        <v>2</v>
      </c>
      <c r="Z48" s="7">
        <v>2</v>
      </c>
      <c r="AA48" s="8">
        <v>1</v>
      </c>
      <c r="AB48" s="8" t="str">
        <f t="shared" si="2"/>
        <v>Japão</v>
      </c>
      <c r="AC48" s="9">
        <f t="shared" si="162"/>
        <v>2</v>
      </c>
      <c r="AD48" s="7">
        <v>2</v>
      </c>
      <c r="AE48" s="8">
        <v>1</v>
      </c>
      <c r="AF48" s="8" t="str">
        <f t="shared" si="3"/>
        <v>Japão</v>
      </c>
      <c r="AG48" s="9">
        <f t="shared" si="163"/>
        <v>2</v>
      </c>
      <c r="AH48" s="7">
        <v>2</v>
      </c>
      <c r="AI48" s="8">
        <v>2</v>
      </c>
      <c r="AJ48" s="8" t="str">
        <f t="shared" si="4"/>
        <v>Empate</v>
      </c>
      <c r="AK48" s="9">
        <f t="shared" si="164"/>
        <v>0</v>
      </c>
      <c r="AL48" s="7">
        <v>1</v>
      </c>
      <c r="AM48" s="8">
        <v>1</v>
      </c>
      <c r="AN48" s="8" t="str">
        <f t="shared" si="5"/>
        <v>Empate</v>
      </c>
      <c r="AO48" s="9">
        <f t="shared" si="165"/>
        <v>2</v>
      </c>
      <c r="AP48" s="7">
        <v>1</v>
      </c>
      <c r="AQ48" s="8">
        <v>1</v>
      </c>
      <c r="AR48" s="8" t="str">
        <f t="shared" si="6"/>
        <v>Empate</v>
      </c>
      <c r="AS48" s="9">
        <f t="shared" si="166"/>
        <v>2</v>
      </c>
      <c r="AT48" s="7">
        <v>0</v>
      </c>
      <c r="AU48" s="8">
        <v>2</v>
      </c>
      <c r="AV48" s="8" t="str">
        <f t="shared" si="7"/>
        <v>Polônia</v>
      </c>
      <c r="AW48" s="9">
        <f t="shared" si="167"/>
        <v>8</v>
      </c>
      <c r="AX48" s="7">
        <v>0</v>
      </c>
      <c r="AY48" s="8">
        <v>1</v>
      </c>
      <c r="AZ48" s="8" t="str">
        <f t="shared" si="8"/>
        <v>Polônia</v>
      </c>
      <c r="BA48" s="9">
        <f t="shared" si="168"/>
        <v>13</v>
      </c>
      <c r="BB48" s="7">
        <v>2</v>
      </c>
      <c r="BC48" s="8">
        <v>3</v>
      </c>
      <c r="BD48" s="8" t="str">
        <f t="shared" si="9"/>
        <v>Polônia</v>
      </c>
      <c r="BE48" s="9">
        <f t="shared" si="51"/>
        <v>6</v>
      </c>
      <c r="BF48" s="7">
        <v>1</v>
      </c>
      <c r="BG48" s="8">
        <v>0</v>
      </c>
      <c r="BH48" s="8" t="str">
        <f t="shared" si="10"/>
        <v>Japão</v>
      </c>
      <c r="BI48" s="9">
        <f t="shared" si="169"/>
        <v>0</v>
      </c>
      <c r="BJ48" s="7">
        <v>1</v>
      </c>
      <c r="BK48" s="8">
        <v>2</v>
      </c>
      <c r="BL48" s="8" t="str">
        <f t="shared" si="11"/>
        <v>Polônia</v>
      </c>
      <c r="BM48" s="9">
        <f t="shared" si="170"/>
        <v>6</v>
      </c>
      <c r="BN48" s="7">
        <v>2</v>
      </c>
      <c r="BO48" s="8">
        <v>2</v>
      </c>
      <c r="BP48" s="8" t="str">
        <f t="shared" si="12"/>
        <v>Empate</v>
      </c>
      <c r="BQ48" s="9">
        <f t="shared" si="171"/>
        <v>0</v>
      </c>
      <c r="BR48" s="7">
        <v>1</v>
      </c>
      <c r="BS48" s="8">
        <v>1</v>
      </c>
      <c r="BT48" s="8" t="str">
        <f t="shared" si="13"/>
        <v>Empate</v>
      </c>
      <c r="BU48" s="9">
        <f t="shared" si="172"/>
        <v>2</v>
      </c>
      <c r="BV48" s="7">
        <v>0</v>
      </c>
      <c r="BW48" s="8">
        <v>1</v>
      </c>
      <c r="BX48" s="8" t="str">
        <f t="shared" si="14"/>
        <v>Polônia</v>
      </c>
      <c r="BY48" s="9">
        <f t="shared" si="173"/>
        <v>13</v>
      </c>
      <c r="BZ48" s="7">
        <v>1</v>
      </c>
      <c r="CA48" s="8">
        <v>0</v>
      </c>
      <c r="CB48" s="8" t="str">
        <f t="shared" si="15"/>
        <v>Japão</v>
      </c>
      <c r="CC48" s="9">
        <f t="shared" si="174"/>
        <v>0</v>
      </c>
      <c r="CD48" s="7">
        <v>1</v>
      </c>
      <c r="CE48" s="8">
        <v>1</v>
      </c>
      <c r="CF48" s="8" t="str">
        <f t="shared" si="16"/>
        <v>Empate</v>
      </c>
      <c r="CG48" s="9">
        <f t="shared" si="175"/>
        <v>2</v>
      </c>
      <c r="CH48" s="7">
        <v>0</v>
      </c>
      <c r="CI48" s="8">
        <v>2</v>
      </c>
      <c r="CJ48" s="8" t="str">
        <f t="shared" si="17"/>
        <v>Polônia</v>
      </c>
      <c r="CK48" s="9">
        <f t="shared" si="176"/>
        <v>8</v>
      </c>
      <c r="CL48" s="7">
        <v>1</v>
      </c>
      <c r="CM48" s="8">
        <v>0</v>
      </c>
      <c r="CN48" s="8" t="str">
        <f t="shared" si="18"/>
        <v>Japão</v>
      </c>
      <c r="CO48" s="9">
        <f t="shared" si="177"/>
        <v>0</v>
      </c>
      <c r="CP48" s="7">
        <v>0</v>
      </c>
      <c r="CQ48" s="8">
        <v>0</v>
      </c>
      <c r="CR48" s="8" t="str">
        <f t="shared" si="19"/>
        <v>Empate</v>
      </c>
      <c r="CS48" s="9">
        <f t="shared" si="178"/>
        <v>2</v>
      </c>
      <c r="CT48" s="7">
        <v>1</v>
      </c>
      <c r="CU48" s="8">
        <v>1</v>
      </c>
      <c r="CV48" s="8" t="str">
        <f t="shared" si="20"/>
        <v>Empate</v>
      </c>
      <c r="CW48" s="9">
        <f t="shared" si="179"/>
        <v>2</v>
      </c>
      <c r="CX48" s="7">
        <v>1</v>
      </c>
      <c r="CY48" s="8">
        <v>0</v>
      </c>
      <c r="CZ48" s="8" t="str">
        <f t="shared" si="21"/>
        <v>Japão</v>
      </c>
      <c r="DA48" s="9">
        <f t="shared" si="180"/>
        <v>0</v>
      </c>
      <c r="DB48" s="7">
        <v>2</v>
      </c>
      <c r="DC48" s="8">
        <v>1</v>
      </c>
      <c r="DD48" s="8" t="str">
        <f t="shared" si="22"/>
        <v>Japão</v>
      </c>
      <c r="DE48" s="9">
        <f t="shared" si="181"/>
        <v>2</v>
      </c>
      <c r="DF48" s="7">
        <v>1</v>
      </c>
      <c r="DG48" s="8">
        <v>0</v>
      </c>
      <c r="DH48" s="8" t="str">
        <f t="shared" si="23"/>
        <v>Japão</v>
      </c>
      <c r="DI48" s="9">
        <f t="shared" si="182"/>
        <v>0</v>
      </c>
      <c r="DJ48" s="7">
        <v>1</v>
      </c>
      <c r="DK48" s="8">
        <v>1</v>
      </c>
      <c r="DL48" s="8" t="str">
        <f t="shared" si="24"/>
        <v>Empate</v>
      </c>
      <c r="DM48" s="9">
        <f t="shared" si="183"/>
        <v>2</v>
      </c>
      <c r="DN48" s="7">
        <v>1</v>
      </c>
      <c r="DO48" s="8">
        <v>1</v>
      </c>
      <c r="DP48" s="8" t="str">
        <f t="shared" si="25"/>
        <v>Empate</v>
      </c>
      <c r="DQ48" s="9">
        <f t="shared" si="184"/>
        <v>2</v>
      </c>
      <c r="DR48" s="7">
        <v>2</v>
      </c>
      <c r="DS48" s="8">
        <v>1</v>
      </c>
      <c r="DT48" s="8" t="str">
        <f t="shared" si="26"/>
        <v>Japão</v>
      </c>
      <c r="DU48" s="9">
        <f t="shared" si="185"/>
        <v>2</v>
      </c>
      <c r="DV48" s="7">
        <v>1</v>
      </c>
      <c r="DW48" s="8">
        <v>1</v>
      </c>
      <c r="DX48" s="8" t="str">
        <f t="shared" si="27"/>
        <v>Empate</v>
      </c>
      <c r="DY48" s="9">
        <f t="shared" si="186"/>
        <v>2</v>
      </c>
      <c r="DZ48" s="7">
        <v>1</v>
      </c>
      <c r="EA48" s="8">
        <v>1</v>
      </c>
      <c r="EB48" s="8" t="str">
        <f t="shared" si="28"/>
        <v>Empate</v>
      </c>
      <c r="EC48" s="9">
        <f t="shared" si="187"/>
        <v>2</v>
      </c>
      <c r="ED48" s="7">
        <v>2</v>
      </c>
      <c r="EE48" s="8">
        <v>0</v>
      </c>
      <c r="EF48" s="8" t="str">
        <f t="shared" si="29"/>
        <v>Japão</v>
      </c>
      <c r="EG48" s="9">
        <f t="shared" si="188"/>
        <v>0</v>
      </c>
      <c r="EH48" s="7">
        <v>0</v>
      </c>
      <c r="EI48" s="8">
        <v>0</v>
      </c>
      <c r="EJ48" s="8" t="str">
        <f t="shared" si="30"/>
        <v>Empate</v>
      </c>
      <c r="EK48" s="9">
        <f t="shared" si="189"/>
        <v>2</v>
      </c>
      <c r="EL48" s="7">
        <v>2</v>
      </c>
      <c r="EM48" s="8">
        <v>1</v>
      </c>
      <c r="EN48" s="8" t="str">
        <f t="shared" si="31"/>
        <v>Japão</v>
      </c>
      <c r="EO48" s="9">
        <f t="shared" si="190"/>
        <v>2</v>
      </c>
      <c r="EP48" s="7">
        <v>0</v>
      </c>
      <c r="EQ48" s="8">
        <v>1</v>
      </c>
      <c r="ER48" s="8" t="str">
        <f t="shared" si="32"/>
        <v>Polônia</v>
      </c>
      <c r="ES48" s="9">
        <f t="shared" si="191"/>
        <v>13</v>
      </c>
      <c r="ET48" s="7">
        <v>1</v>
      </c>
      <c r="EU48" s="8">
        <v>3</v>
      </c>
      <c r="EV48" s="8" t="str">
        <f t="shared" si="33"/>
        <v>Polônia</v>
      </c>
      <c r="EW48" s="9">
        <f t="shared" si="192"/>
        <v>6</v>
      </c>
      <c r="EX48" s="7">
        <v>2</v>
      </c>
      <c r="EY48" s="8">
        <v>0</v>
      </c>
      <c r="EZ48" s="8" t="str">
        <f t="shared" si="34"/>
        <v>Japão</v>
      </c>
      <c r="FA48" s="9">
        <f t="shared" si="193"/>
        <v>0</v>
      </c>
      <c r="FB48" s="7">
        <v>2</v>
      </c>
      <c r="FC48" s="8">
        <v>2</v>
      </c>
      <c r="FD48" s="8" t="str">
        <f t="shared" si="35"/>
        <v>Empate</v>
      </c>
      <c r="FE48" s="9">
        <f t="shared" si="194"/>
        <v>0</v>
      </c>
      <c r="FF48" s="7">
        <v>1</v>
      </c>
      <c r="FG48" s="8">
        <v>0</v>
      </c>
      <c r="FH48" s="8" t="str">
        <f t="shared" si="36"/>
        <v>Japão</v>
      </c>
      <c r="FI48" s="9">
        <f t="shared" si="195"/>
        <v>0</v>
      </c>
      <c r="FJ48" s="7">
        <v>1</v>
      </c>
      <c r="FK48" s="8">
        <v>0</v>
      </c>
      <c r="FL48" s="8" t="str">
        <f t="shared" si="37"/>
        <v>Japão</v>
      </c>
      <c r="FM48" s="9">
        <f t="shared" si="196"/>
        <v>0</v>
      </c>
      <c r="FN48" s="7">
        <v>0</v>
      </c>
      <c r="FO48" s="8">
        <v>2</v>
      </c>
      <c r="FP48" s="8" t="str">
        <f t="shared" si="38"/>
        <v>Polônia</v>
      </c>
      <c r="FQ48" s="9">
        <f t="shared" si="197"/>
        <v>8</v>
      </c>
      <c r="FR48" s="7">
        <v>0</v>
      </c>
      <c r="FS48" s="8">
        <v>1</v>
      </c>
      <c r="FT48" s="8" t="str">
        <f t="shared" si="39"/>
        <v>Polônia</v>
      </c>
      <c r="FU48" s="9">
        <f t="shared" si="198"/>
        <v>13</v>
      </c>
      <c r="FV48" s="7">
        <v>1</v>
      </c>
      <c r="FW48" s="8">
        <v>1</v>
      </c>
      <c r="FX48" s="8" t="str">
        <f t="shared" si="40"/>
        <v>Empate</v>
      </c>
      <c r="FY48" s="9">
        <f t="shared" si="199"/>
        <v>2</v>
      </c>
    </row>
    <row r="49" spans="1:181" ht="15.75" customHeight="1" x14ac:dyDescent="0.2">
      <c r="A49" s="5">
        <v>46</v>
      </c>
      <c r="B49" s="15" t="s">
        <v>79</v>
      </c>
      <c r="C49" s="3">
        <v>1</v>
      </c>
      <c r="D49" s="4">
        <v>0</v>
      </c>
      <c r="E49" s="16" t="s">
        <v>135</v>
      </c>
      <c r="F49" s="5" t="str">
        <f t="shared" si="41"/>
        <v>Colômbia</v>
      </c>
      <c r="L49" s="212" t="s">
        <v>111</v>
      </c>
      <c r="M49" s="213"/>
      <c r="P49" s="221"/>
      <c r="R49" s="7">
        <v>1</v>
      </c>
      <c r="S49" s="8">
        <v>0</v>
      </c>
      <c r="T49" s="8" t="str">
        <f t="shared" si="0"/>
        <v>Colômbia</v>
      </c>
      <c r="U49" s="9">
        <f t="shared" si="42"/>
        <v>13</v>
      </c>
      <c r="V49" s="8">
        <v>1</v>
      </c>
      <c r="W49" s="8">
        <v>1</v>
      </c>
      <c r="X49" s="8" t="str">
        <f t="shared" si="1"/>
        <v>Empate</v>
      </c>
      <c r="Y49" s="9">
        <f t="shared" si="161"/>
        <v>2</v>
      </c>
      <c r="Z49" s="7">
        <v>2</v>
      </c>
      <c r="AA49" s="8">
        <v>0</v>
      </c>
      <c r="AB49" s="8" t="str">
        <f t="shared" si="2"/>
        <v>Colômbia</v>
      </c>
      <c r="AC49" s="9">
        <f t="shared" si="162"/>
        <v>8</v>
      </c>
      <c r="AD49" s="7">
        <v>1</v>
      </c>
      <c r="AE49" s="8">
        <v>0</v>
      </c>
      <c r="AF49" s="8" t="str">
        <f t="shared" si="3"/>
        <v>Colômbia</v>
      </c>
      <c r="AG49" s="9">
        <f t="shared" si="163"/>
        <v>13</v>
      </c>
      <c r="AH49" s="7">
        <v>2</v>
      </c>
      <c r="AI49" s="8">
        <v>1</v>
      </c>
      <c r="AJ49" s="8" t="str">
        <f t="shared" si="4"/>
        <v>Colômbia</v>
      </c>
      <c r="AK49" s="9">
        <f t="shared" si="164"/>
        <v>6</v>
      </c>
      <c r="AL49" s="7">
        <v>3</v>
      </c>
      <c r="AM49" s="8">
        <v>1</v>
      </c>
      <c r="AN49" s="8" t="str">
        <f t="shared" si="5"/>
        <v>Colômbia</v>
      </c>
      <c r="AO49" s="9">
        <f t="shared" si="165"/>
        <v>6</v>
      </c>
      <c r="AP49" s="7">
        <v>1</v>
      </c>
      <c r="AQ49" s="8">
        <v>0</v>
      </c>
      <c r="AR49" s="8" t="str">
        <f t="shared" si="6"/>
        <v>Colômbia</v>
      </c>
      <c r="AS49" s="9">
        <f t="shared" si="166"/>
        <v>13</v>
      </c>
      <c r="AT49" s="7">
        <v>2</v>
      </c>
      <c r="AU49" s="8">
        <v>1</v>
      </c>
      <c r="AV49" s="8" t="str">
        <f t="shared" si="7"/>
        <v>Colômbia</v>
      </c>
      <c r="AW49" s="9">
        <f t="shared" si="167"/>
        <v>6</v>
      </c>
      <c r="AX49" s="7">
        <v>1</v>
      </c>
      <c r="AY49" s="8">
        <v>1</v>
      </c>
      <c r="AZ49" s="8" t="str">
        <f t="shared" si="8"/>
        <v>Empate</v>
      </c>
      <c r="BA49" s="9">
        <f t="shared" si="168"/>
        <v>2</v>
      </c>
      <c r="BB49" s="7">
        <v>1</v>
      </c>
      <c r="BC49" s="8">
        <v>3</v>
      </c>
      <c r="BD49" s="8" t="str">
        <f t="shared" si="9"/>
        <v>Senegal</v>
      </c>
      <c r="BE49" s="9">
        <f t="shared" si="51"/>
        <v>2</v>
      </c>
      <c r="BF49" s="7">
        <v>1</v>
      </c>
      <c r="BG49" s="8">
        <v>0</v>
      </c>
      <c r="BH49" s="8" t="str">
        <f t="shared" si="10"/>
        <v>Colômbia</v>
      </c>
      <c r="BI49" s="9">
        <f t="shared" si="169"/>
        <v>13</v>
      </c>
      <c r="BJ49" s="7">
        <v>1</v>
      </c>
      <c r="BK49" s="8">
        <v>0</v>
      </c>
      <c r="BL49" s="8" t="str">
        <f t="shared" si="11"/>
        <v>Colômbia</v>
      </c>
      <c r="BM49" s="9">
        <f t="shared" si="170"/>
        <v>13</v>
      </c>
      <c r="BN49" s="7">
        <v>2</v>
      </c>
      <c r="BO49" s="8">
        <v>1</v>
      </c>
      <c r="BP49" s="8" t="str">
        <f t="shared" si="12"/>
        <v>Colômbia</v>
      </c>
      <c r="BQ49" s="9">
        <f t="shared" si="171"/>
        <v>6</v>
      </c>
      <c r="BR49" s="7">
        <v>2</v>
      </c>
      <c r="BS49" s="8">
        <v>1</v>
      </c>
      <c r="BT49" s="8" t="str">
        <f t="shared" si="13"/>
        <v>Colômbia</v>
      </c>
      <c r="BU49" s="9">
        <f t="shared" si="172"/>
        <v>6</v>
      </c>
      <c r="BV49" s="7">
        <v>2</v>
      </c>
      <c r="BW49" s="8">
        <v>1</v>
      </c>
      <c r="BX49" s="8" t="str">
        <f t="shared" si="14"/>
        <v>Colômbia</v>
      </c>
      <c r="BY49" s="9">
        <f t="shared" si="173"/>
        <v>6</v>
      </c>
      <c r="BZ49" s="7">
        <v>3</v>
      </c>
      <c r="CA49" s="8">
        <v>0</v>
      </c>
      <c r="CB49" s="8" t="str">
        <f t="shared" si="15"/>
        <v>Colômbia</v>
      </c>
      <c r="CC49" s="9">
        <f t="shared" si="174"/>
        <v>8</v>
      </c>
      <c r="CD49" s="7">
        <v>1</v>
      </c>
      <c r="CE49" s="8">
        <v>1</v>
      </c>
      <c r="CF49" s="8" t="str">
        <f t="shared" si="16"/>
        <v>Empate</v>
      </c>
      <c r="CG49" s="9">
        <f t="shared" si="175"/>
        <v>2</v>
      </c>
      <c r="CH49" s="7">
        <v>4</v>
      </c>
      <c r="CI49" s="8">
        <v>0</v>
      </c>
      <c r="CJ49" s="8" t="str">
        <f t="shared" si="17"/>
        <v>Colômbia</v>
      </c>
      <c r="CK49" s="9">
        <f t="shared" si="176"/>
        <v>8</v>
      </c>
      <c r="CL49" s="7">
        <v>1</v>
      </c>
      <c r="CM49" s="8">
        <v>0</v>
      </c>
      <c r="CN49" s="8" t="str">
        <f t="shared" si="18"/>
        <v>Colômbia</v>
      </c>
      <c r="CO49" s="9">
        <f t="shared" si="177"/>
        <v>13</v>
      </c>
      <c r="CP49" s="7">
        <v>2</v>
      </c>
      <c r="CQ49" s="8">
        <v>1</v>
      </c>
      <c r="CR49" s="8" t="str">
        <f t="shared" si="19"/>
        <v>Colômbia</v>
      </c>
      <c r="CS49" s="9">
        <f t="shared" si="178"/>
        <v>6</v>
      </c>
      <c r="CT49" s="7">
        <v>1</v>
      </c>
      <c r="CU49" s="8">
        <v>0</v>
      </c>
      <c r="CV49" s="8" t="str">
        <f t="shared" si="20"/>
        <v>Colômbia</v>
      </c>
      <c r="CW49" s="9">
        <f t="shared" si="179"/>
        <v>13</v>
      </c>
      <c r="CX49" s="7">
        <v>2</v>
      </c>
      <c r="CY49" s="8">
        <v>0</v>
      </c>
      <c r="CZ49" s="8" t="str">
        <f t="shared" si="21"/>
        <v>Colômbia</v>
      </c>
      <c r="DA49" s="9">
        <f t="shared" si="180"/>
        <v>8</v>
      </c>
      <c r="DB49" s="7">
        <v>2</v>
      </c>
      <c r="DC49" s="8">
        <v>1</v>
      </c>
      <c r="DD49" s="8" t="str">
        <f t="shared" si="22"/>
        <v>Colômbia</v>
      </c>
      <c r="DE49" s="9">
        <f t="shared" si="181"/>
        <v>6</v>
      </c>
      <c r="DF49" s="7">
        <v>1</v>
      </c>
      <c r="DG49" s="8">
        <v>0</v>
      </c>
      <c r="DH49" s="8" t="str">
        <f t="shared" si="23"/>
        <v>Colômbia</v>
      </c>
      <c r="DI49" s="9">
        <f t="shared" si="182"/>
        <v>13</v>
      </c>
      <c r="DJ49" s="7">
        <v>2</v>
      </c>
      <c r="DK49" s="8">
        <v>0</v>
      </c>
      <c r="DL49" s="8" t="str">
        <f t="shared" si="24"/>
        <v>Colômbia</v>
      </c>
      <c r="DM49" s="9">
        <f t="shared" si="183"/>
        <v>8</v>
      </c>
      <c r="DN49" s="7">
        <v>1</v>
      </c>
      <c r="DO49" s="8">
        <v>0</v>
      </c>
      <c r="DP49" s="8" t="str">
        <f t="shared" si="25"/>
        <v>Colômbia</v>
      </c>
      <c r="DQ49" s="9">
        <f t="shared" si="184"/>
        <v>13</v>
      </c>
      <c r="DR49" s="7">
        <v>1</v>
      </c>
      <c r="DS49" s="8">
        <v>0</v>
      </c>
      <c r="DT49" s="8" t="str">
        <f t="shared" si="26"/>
        <v>Colômbia</v>
      </c>
      <c r="DU49" s="9">
        <f t="shared" si="185"/>
        <v>13</v>
      </c>
      <c r="DV49" s="7">
        <v>2</v>
      </c>
      <c r="DW49" s="8">
        <v>0</v>
      </c>
      <c r="DX49" s="8" t="str">
        <f t="shared" si="27"/>
        <v>Colômbia</v>
      </c>
      <c r="DY49" s="9">
        <f t="shared" si="186"/>
        <v>8</v>
      </c>
      <c r="DZ49" s="7">
        <v>1</v>
      </c>
      <c r="EA49" s="8">
        <v>0</v>
      </c>
      <c r="EB49" s="8" t="str">
        <f t="shared" si="28"/>
        <v>Colômbia</v>
      </c>
      <c r="EC49" s="9">
        <f t="shared" si="187"/>
        <v>13</v>
      </c>
      <c r="ED49" s="7">
        <v>2</v>
      </c>
      <c r="EE49" s="8">
        <v>0</v>
      </c>
      <c r="EF49" s="8" t="str">
        <f t="shared" si="29"/>
        <v>Colômbia</v>
      </c>
      <c r="EG49" s="9">
        <f t="shared" si="188"/>
        <v>8</v>
      </c>
      <c r="EH49" s="7">
        <v>3</v>
      </c>
      <c r="EI49" s="8">
        <v>0</v>
      </c>
      <c r="EJ49" s="8" t="str">
        <f t="shared" si="30"/>
        <v>Colômbia</v>
      </c>
      <c r="EK49" s="9">
        <f t="shared" si="189"/>
        <v>8</v>
      </c>
      <c r="EL49" s="7">
        <v>2</v>
      </c>
      <c r="EM49" s="8">
        <v>1</v>
      </c>
      <c r="EN49" s="8" t="str">
        <f t="shared" si="31"/>
        <v>Colômbia</v>
      </c>
      <c r="EO49" s="9">
        <f t="shared" si="190"/>
        <v>6</v>
      </c>
      <c r="EP49" s="7">
        <v>3</v>
      </c>
      <c r="EQ49" s="8">
        <v>1</v>
      </c>
      <c r="ER49" s="8" t="str">
        <f t="shared" si="32"/>
        <v>Colômbia</v>
      </c>
      <c r="ES49" s="9">
        <f t="shared" si="191"/>
        <v>6</v>
      </c>
      <c r="ET49" s="7">
        <v>2</v>
      </c>
      <c r="EU49" s="8">
        <v>0</v>
      </c>
      <c r="EV49" s="8" t="str">
        <f t="shared" si="33"/>
        <v>Colômbia</v>
      </c>
      <c r="EW49" s="9">
        <f t="shared" si="192"/>
        <v>8</v>
      </c>
      <c r="EX49" s="7">
        <v>2</v>
      </c>
      <c r="EY49" s="8">
        <v>1</v>
      </c>
      <c r="EZ49" s="8" t="str">
        <f t="shared" si="34"/>
        <v>Colômbia</v>
      </c>
      <c r="FA49" s="9">
        <f t="shared" si="193"/>
        <v>6</v>
      </c>
      <c r="FB49" s="7">
        <v>2</v>
      </c>
      <c r="FC49" s="8">
        <v>0</v>
      </c>
      <c r="FD49" s="8" t="str">
        <f t="shared" si="35"/>
        <v>Colômbia</v>
      </c>
      <c r="FE49" s="9">
        <f t="shared" si="194"/>
        <v>8</v>
      </c>
      <c r="FF49" s="7">
        <v>1</v>
      </c>
      <c r="FG49" s="8">
        <v>0</v>
      </c>
      <c r="FH49" s="8" t="str">
        <f t="shared" si="36"/>
        <v>Colômbia</v>
      </c>
      <c r="FI49" s="9">
        <f t="shared" si="195"/>
        <v>13</v>
      </c>
      <c r="FJ49" s="7">
        <v>1</v>
      </c>
      <c r="FK49" s="8">
        <v>0</v>
      </c>
      <c r="FL49" s="8" t="str">
        <f t="shared" si="37"/>
        <v>Colômbia</v>
      </c>
      <c r="FM49" s="9">
        <f t="shared" si="196"/>
        <v>13</v>
      </c>
      <c r="FN49" s="7">
        <v>2</v>
      </c>
      <c r="FO49" s="8">
        <v>0</v>
      </c>
      <c r="FP49" s="8" t="str">
        <f t="shared" si="38"/>
        <v>Colômbia</v>
      </c>
      <c r="FQ49" s="9">
        <f t="shared" si="197"/>
        <v>8</v>
      </c>
      <c r="FR49" s="7">
        <v>1</v>
      </c>
      <c r="FS49" s="8">
        <v>0</v>
      </c>
      <c r="FT49" s="8" t="str">
        <f t="shared" si="39"/>
        <v>Colômbia</v>
      </c>
      <c r="FU49" s="9">
        <f t="shared" si="198"/>
        <v>13</v>
      </c>
      <c r="FV49" s="7">
        <v>2</v>
      </c>
      <c r="FW49" s="8">
        <v>1</v>
      </c>
      <c r="FX49" s="8" t="str">
        <f t="shared" si="40"/>
        <v>Colômbia</v>
      </c>
      <c r="FY49" s="9">
        <f t="shared" si="199"/>
        <v>6</v>
      </c>
    </row>
    <row r="50" spans="1:181" ht="15.75" customHeight="1" x14ac:dyDescent="0.2">
      <c r="A50" s="5">
        <v>47</v>
      </c>
      <c r="B50" s="15" t="s">
        <v>81</v>
      </c>
      <c r="C50" s="3">
        <v>1</v>
      </c>
      <c r="D50" s="4">
        <v>0</v>
      </c>
      <c r="E50" s="16" t="s">
        <v>6</v>
      </c>
      <c r="F50" s="5" t="str">
        <f t="shared" si="41"/>
        <v>Bélgica</v>
      </c>
      <c r="L50" s="214" t="s">
        <v>189</v>
      </c>
      <c r="M50" s="215"/>
      <c r="P50" s="221"/>
      <c r="R50" s="7">
        <v>2</v>
      </c>
      <c r="S50" s="8">
        <v>2</v>
      </c>
      <c r="T50" s="8" t="str">
        <f t="shared" si="0"/>
        <v>Empate</v>
      </c>
      <c r="U50" s="9">
        <f t="shared" si="42"/>
        <v>0</v>
      </c>
      <c r="V50" s="8">
        <v>0</v>
      </c>
      <c r="W50" s="8">
        <v>0</v>
      </c>
      <c r="X50" s="8" t="str">
        <f t="shared" si="1"/>
        <v>Empate</v>
      </c>
      <c r="Y50" s="9">
        <f t="shared" si="161"/>
        <v>2</v>
      </c>
      <c r="Z50" s="7">
        <v>0</v>
      </c>
      <c r="AA50" s="8">
        <v>1</v>
      </c>
      <c r="AB50" s="8" t="str">
        <f t="shared" si="2"/>
        <v>Inglaterra</v>
      </c>
      <c r="AC50" s="9">
        <f t="shared" si="162"/>
        <v>0</v>
      </c>
      <c r="AD50" s="7">
        <v>1</v>
      </c>
      <c r="AE50" s="8">
        <v>2</v>
      </c>
      <c r="AF50" s="8" t="str">
        <f t="shared" si="3"/>
        <v>Inglaterra</v>
      </c>
      <c r="AG50" s="9">
        <f t="shared" si="163"/>
        <v>2</v>
      </c>
      <c r="AH50" s="7">
        <v>1</v>
      </c>
      <c r="AI50" s="8">
        <v>1</v>
      </c>
      <c r="AJ50" s="8" t="str">
        <f t="shared" si="4"/>
        <v>Empate</v>
      </c>
      <c r="AK50" s="9">
        <f t="shared" si="164"/>
        <v>2</v>
      </c>
      <c r="AL50" s="7">
        <v>1</v>
      </c>
      <c r="AM50" s="8">
        <v>2</v>
      </c>
      <c r="AN50" s="8" t="str">
        <f t="shared" si="5"/>
        <v>Inglaterra</v>
      </c>
      <c r="AO50" s="9">
        <f t="shared" si="165"/>
        <v>2</v>
      </c>
      <c r="AP50" s="7">
        <v>1</v>
      </c>
      <c r="AQ50" s="8">
        <v>2</v>
      </c>
      <c r="AR50" s="8" t="str">
        <f t="shared" si="6"/>
        <v>Inglaterra</v>
      </c>
      <c r="AS50" s="9">
        <f t="shared" si="166"/>
        <v>2</v>
      </c>
      <c r="AT50" s="7">
        <v>2</v>
      </c>
      <c r="AU50" s="8">
        <v>1</v>
      </c>
      <c r="AV50" s="8" t="str">
        <f t="shared" si="7"/>
        <v>Bélgica</v>
      </c>
      <c r="AW50" s="9">
        <f t="shared" si="167"/>
        <v>6</v>
      </c>
      <c r="AX50" s="7">
        <v>1</v>
      </c>
      <c r="AY50" s="8">
        <v>1</v>
      </c>
      <c r="AZ50" s="8" t="str">
        <f t="shared" si="8"/>
        <v>Empate</v>
      </c>
      <c r="BA50" s="9">
        <f t="shared" si="168"/>
        <v>2</v>
      </c>
      <c r="BB50" s="7">
        <v>3</v>
      </c>
      <c r="BC50" s="8">
        <v>2</v>
      </c>
      <c r="BD50" s="8" t="str">
        <f t="shared" si="9"/>
        <v>Bélgica</v>
      </c>
      <c r="BE50" s="9">
        <f t="shared" si="51"/>
        <v>6</v>
      </c>
      <c r="BF50" s="7">
        <v>2</v>
      </c>
      <c r="BG50" s="8">
        <v>2</v>
      </c>
      <c r="BH50" s="8" t="str">
        <f t="shared" si="10"/>
        <v>Empate</v>
      </c>
      <c r="BI50" s="9">
        <f t="shared" si="169"/>
        <v>0</v>
      </c>
      <c r="BJ50" s="7">
        <v>2</v>
      </c>
      <c r="BK50" s="8">
        <v>1</v>
      </c>
      <c r="BL50" s="8" t="str">
        <f t="shared" si="11"/>
        <v>Bélgica</v>
      </c>
      <c r="BM50" s="9">
        <f t="shared" si="170"/>
        <v>6</v>
      </c>
      <c r="BN50" s="7">
        <v>2</v>
      </c>
      <c r="BO50" s="8">
        <v>2</v>
      </c>
      <c r="BP50" s="8" t="str">
        <f t="shared" si="12"/>
        <v>Empate</v>
      </c>
      <c r="BQ50" s="9">
        <f t="shared" si="171"/>
        <v>0</v>
      </c>
      <c r="BR50" s="7">
        <v>0</v>
      </c>
      <c r="BS50" s="8">
        <v>0</v>
      </c>
      <c r="BT50" s="8" t="str">
        <f t="shared" si="13"/>
        <v>Empate</v>
      </c>
      <c r="BU50" s="9">
        <f t="shared" si="172"/>
        <v>2</v>
      </c>
      <c r="BV50" s="7">
        <v>1</v>
      </c>
      <c r="BW50" s="8">
        <v>2</v>
      </c>
      <c r="BX50" s="8" t="str">
        <f t="shared" si="14"/>
        <v>Inglaterra</v>
      </c>
      <c r="BY50" s="9">
        <f t="shared" si="173"/>
        <v>2</v>
      </c>
      <c r="BZ50" s="7">
        <v>1</v>
      </c>
      <c r="CA50" s="8">
        <v>2</v>
      </c>
      <c r="CB50" s="8" t="str">
        <f t="shared" si="15"/>
        <v>Inglaterra</v>
      </c>
      <c r="CC50" s="9">
        <f t="shared" si="174"/>
        <v>2</v>
      </c>
      <c r="CD50" s="7">
        <v>0</v>
      </c>
      <c r="CE50" s="8">
        <v>0</v>
      </c>
      <c r="CF50" s="8" t="str">
        <f t="shared" si="16"/>
        <v>Empate</v>
      </c>
      <c r="CG50" s="9">
        <f t="shared" si="175"/>
        <v>2</v>
      </c>
      <c r="CH50" s="7">
        <v>1</v>
      </c>
      <c r="CI50" s="8">
        <v>1</v>
      </c>
      <c r="CJ50" s="8" t="str">
        <f t="shared" si="17"/>
        <v>Empate</v>
      </c>
      <c r="CK50" s="9">
        <f t="shared" si="176"/>
        <v>2</v>
      </c>
      <c r="CL50" s="7">
        <v>0</v>
      </c>
      <c r="CM50" s="8">
        <v>2</v>
      </c>
      <c r="CN50" s="8" t="str">
        <f t="shared" si="18"/>
        <v>Inglaterra</v>
      </c>
      <c r="CO50" s="9">
        <f t="shared" si="177"/>
        <v>0</v>
      </c>
      <c r="CP50" s="7">
        <v>1</v>
      </c>
      <c r="CQ50" s="8">
        <v>2</v>
      </c>
      <c r="CR50" s="8" t="str">
        <f t="shared" si="19"/>
        <v>Inglaterra</v>
      </c>
      <c r="CS50" s="9">
        <f t="shared" si="178"/>
        <v>2</v>
      </c>
      <c r="CT50" s="7">
        <v>2</v>
      </c>
      <c r="CU50" s="8">
        <v>3</v>
      </c>
      <c r="CV50" s="8" t="str">
        <f t="shared" si="20"/>
        <v>Inglaterra</v>
      </c>
      <c r="CW50" s="9">
        <f t="shared" si="179"/>
        <v>0</v>
      </c>
      <c r="CX50" s="7">
        <v>1</v>
      </c>
      <c r="CY50" s="8">
        <v>2</v>
      </c>
      <c r="CZ50" s="8" t="str">
        <f t="shared" si="21"/>
        <v>Inglaterra</v>
      </c>
      <c r="DA50" s="9">
        <f t="shared" si="180"/>
        <v>2</v>
      </c>
      <c r="DB50" s="7">
        <v>1</v>
      </c>
      <c r="DC50" s="8">
        <v>2</v>
      </c>
      <c r="DD50" s="8" t="str">
        <f t="shared" si="22"/>
        <v>Inglaterra</v>
      </c>
      <c r="DE50" s="9">
        <f t="shared" si="181"/>
        <v>2</v>
      </c>
      <c r="DF50" s="7">
        <v>2</v>
      </c>
      <c r="DG50" s="8">
        <v>1</v>
      </c>
      <c r="DH50" s="8" t="str">
        <f t="shared" si="23"/>
        <v>Bélgica</v>
      </c>
      <c r="DI50" s="9">
        <f t="shared" si="182"/>
        <v>6</v>
      </c>
      <c r="DJ50" s="7">
        <v>1</v>
      </c>
      <c r="DK50" s="8">
        <v>2</v>
      </c>
      <c r="DL50" s="8" t="str">
        <f t="shared" si="24"/>
        <v>Inglaterra</v>
      </c>
      <c r="DM50" s="9">
        <f t="shared" si="183"/>
        <v>2</v>
      </c>
      <c r="DN50" s="7">
        <v>1</v>
      </c>
      <c r="DO50" s="8">
        <v>1</v>
      </c>
      <c r="DP50" s="8" t="str">
        <f t="shared" si="25"/>
        <v>Empate</v>
      </c>
      <c r="DQ50" s="9">
        <f t="shared" si="184"/>
        <v>2</v>
      </c>
      <c r="DR50" s="7">
        <v>0</v>
      </c>
      <c r="DS50" s="8">
        <v>2</v>
      </c>
      <c r="DT50" s="8" t="str">
        <f t="shared" si="26"/>
        <v>Inglaterra</v>
      </c>
      <c r="DU50" s="9">
        <f t="shared" si="185"/>
        <v>0</v>
      </c>
      <c r="DV50" s="7">
        <v>2</v>
      </c>
      <c r="DW50" s="8">
        <v>1</v>
      </c>
      <c r="DX50" s="8" t="str">
        <f t="shared" si="27"/>
        <v>Bélgica</v>
      </c>
      <c r="DY50" s="9">
        <f t="shared" si="186"/>
        <v>6</v>
      </c>
      <c r="DZ50" s="7">
        <v>2</v>
      </c>
      <c r="EA50" s="8">
        <v>1</v>
      </c>
      <c r="EB50" s="8" t="str">
        <f t="shared" si="28"/>
        <v>Bélgica</v>
      </c>
      <c r="EC50" s="9">
        <f t="shared" si="187"/>
        <v>6</v>
      </c>
      <c r="ED50" s="7">
        <v>1</v>
      </c>
      <c r="EE50" s="8">
        <v>3</v>
      </c>
      <c r="EF50" s="8" t="str">
        <f t="shared" si="29"/>
        <v>Inglaterra</v>
      </c>
      <c r="EG50" s="9">
        <f t="shared" si="188"/>
        <v>2</v>
      </c>
      <c r="EH50" s="7">
        <v>1</v>
      </c>
      <c r="EI50" s="8">
        <v>3</v>
      </c>
      <c r="EJ50" s="8" t="str">
        <f t="shared" si="30"/>
        <v>Inglaterra</v>
      </c>
      <c r="EK50" s="9">
        <f t="shared" si="189"/>
        <v>2</v>
      </c>
      <c r="EL50" s="7">
        <v>2</v>
      </c>
      <c r="EM50" s="8">
        <v>2</v>
      </c>
      <c r="EN50" s="8" t="str">
        <f t="shared" si="31"/>
        <v>Empate</v>
      </c>
      <c r="EO50" s="9">
        <f t="shared" si="190"/>
        <v>0</v>
      </c>
      <c r="EP50" s="7">
        <v>0</v>
      </c>
      <c r="EQ50" s="8">
        <v>1</v>
      </c>
      <c r="ER50" s="8" t="str">
        <f t="shared" si="32"/>
        <v>Inglaterra</v>
      </c>
      <c r="ES50" s="9">
        <f t="shared" si="191"/>
        <v>0</v>
      </c>
      <c r="ET50" s="7">
        <v>1</v>
      </c>
      <c r="EU50" s="8">
        <v>1</v>
      </c>
      <c r="EV50" s="8" t="str">
        <f t="shared" si="33"/>
        <v>Empate</v>
      </c>
      <c r="EW50" s="9">
        <f t="shared" si="192"/>
        <v>2</v>
      </c>
      <c r="EX50" s="7">
        <v>2</v>
      </c>
      <c r="EY50" s="8">
        <v>2</v>
      </c>
      <c r="EZ50" s="8" t="str">
        <f t="shared" si="34"/>
        <v>Empate</v>
      </c>
      <c r="FA50" s="9">
        <f t="shared" si="193"/>
        <v>0</v>
      </c>
      <c r="FB50" s="7">
        <v>1</v>
      </c>
      <c r="FC50" s="8">
        <v>1</v>
      </c>
      <c r="FD50" s="8" t="str">
        <f t="shared" si="35"/>
        <v>Empate</v>
      </c>
      <c r="FE50" s="9">
        <f t="shared" si="194"/>
        <v>2</v>
      </c>
      <c r="FF50" s="7">
        <v>1</v>
      </c>
      <c r="FG50" s="8">
        <v>2</v>
      </c>
      <c r="FH50" s="8" t="str">
        <f t="shared" si="36"/>
        <v>Inglaterra</v>
      </c>
      <c r="FI50" s="9">
        <f t="shared" si="195"/>
        <v>2</v>
      </c>
      <c r="FJ50" s="7">
        <v>0</v>
      </c>
      <c r="FK50" s="8">
        <v>1</v>
      </c>
      <c r="FL50" s="8" t="str">
        <f t="shared" si="37"/>
        <v>Inglaterra</v>
      </c>
      <c r="FM50" s="9">
        <f t="shared" si="196"/>
        <v>0</v>
      </c>
      <c r="FN50" s="7">
        <v>1</v>
      </c>
      <c r="FO50" s="8">
        <v>1</v>
      </c>
      <c r="FP50" s="8" t="str">
        <f t="shared" si="38"/>
        <v>Empate</v>
      </c>
      <c r="FQ50" s="9">
        <f t="shared" si="197"/>
        <v>2</v>
      </c>
      <c r="FR50" s="7">
        <v>1</v>
      </c>
      <c r="FS50" s="8">
        <v>1</v>
      </c>
      <c r="FT50" s="8" t="str">
        <f t="shared" si="39"/>
        <v>Empate</v>
      </c>
      <c r="FU50" s="9">
        <f t="shared" si="198"/>
        <v>2</v>
      </c>
      <c r="FV50" s="7">
        <v>0</v>
      </c>
      <c r="FW50" s="8">
        <v>1</v>
      </c>
      <c r="FX50" s="8" t="str">
        <f t="shared" si="40"/>
        <v>Inglaterra</v>
      </c>
      <c r="FY50" s="9">
        <f t="shared" si="199"/>
        <v>0</v>
      </c>
    </row>
    <row r="51" spans="1:181" ht="15.75" customHeight="1" x14ac:dyDescent="0.2">
      <c r="A51" s="5">
        <v>48</v>
      </c>
      <c r="B51" s="17" t="s">
        <v>131</v>
      </c>
      <c r="C51" s="18">
        <v>1</v>
      </c>
      <c r="D51" s="19">
        <v>2</v>
      </c>
      <c r="E51" s="20" t="s">
        <v>134</v>
      </c>
      <c r="F51" s="5" t="str">
        <f t="shared" si="41"/>
        <v>Tunísia</v>
      </c>
      <c r="G51" s="92"/>
      <c r="H51" s="92"/>
      <c r="L51" s="216" t="s">
        <v>190</v>
      </c>
      <c r="M51" s="217"/>
      <c r="P51" s="221"/>
      <c r="R51" s="10">
        <v>1</v>
      </c>
      <c r="S51" s="11">
        <v>2</v>
      </c>
      <c r="T51" s="11" t="str">
        <f t="shared" si="0"/>
        <v>Tunísia</v>
      </c>
      <c r="U51" s="12">
        <f t="shared" si="42"/>
        <v>13</v>
      </c>
      <c r="V51" s="11">
        <v>0</v>
      </c>
      <c r="W51" s="11">
        <v>3</v>
      </c>
      <c r="X51" s="11" t="str">
        <f t="shared" si="1"/>
        <v>Tunísia</v>
      </c>
      <c r="Y51" s="12">
        <f t="shared" si="161"/>
        <v>6</v>
      </c>
      <c r="Z51" s="10">
        <v>0</v>
      </c>
      <c r="AA51" s="11">
        <v>0</v>
      </c>
      <c r="AB51" s="11" t="str">
        <f t="shared" si="2"/>
        <v>Empate</v>
      </c>
      <c r="AC51" s="12">
        <f t="shared" si="162"/>
        <v>0</v>
      </c>
      <c r="AD51" s="10">
        <v>2</v>
      </c>
      <c r="AE51" s="11">
        <v>1</v>
      </c>
      <c r="AF51" s="11" t="str">
        <f t="shared" si="3"/>
        <v>Panamá</v>
      </c>
      <c r="AG51" s="12">
        <f t="shared" si="163"/>
        <v>0</v>
      </c>
      <c r="AH51" s="10">
        <v>0</v>
      </c>
      <c r="AI51" s="11">
        <v>1</v>
      </c>
      <c r="AJ51" s="11" t="str">
        <f t="shared" si="4"/>
        <v>Tunísia</v>
      </c>
      <c r="AK51" s="12">
        <f t="shared" si="164"/>
        <v>6</v>
      </c>
      <c r="AL51" s="10">
        <v>0</v>
      </c>
      <c r="AM51" s="11">
        <v>0</v>
      </c>
      <c r="AN51" s="11" t="str">
        <f t="shared" si="5"/>
        <v>Empate</v>
      </c>
      <c r="AO51" s="12">
        <f t="shared" si="165"/>
        <v>0</v>
      </c>
      <c r="AP51" s="10">
        <v>1</v>
      </c>
      <c r="AQ51" s="11">
        <v>2</v>
      </c>
      <c r="AR51" s="11" t="str">
        <f t="shared" si="6"/>
        <v>Tunísia</v>
      </c>
      <c r="AS51" s="12">
        <f t="shared" si="166"/>
        <v>13</v>
      </c>
      <c r="AT51" s="10">
        <v>1</v>
      </c>
      <c r="AU51" s="11">
        <v>2</v>
      </c>
      <c r="AV51" s="11" t="str">
        <f t="shared" si="7"/>
        <v>Tunísia</v>
      </c>
      <c r="AW51" s="12">
        <f t="shared" si="167"/>
        <v>13</v>
      </c>
      <c r="AX51" s="10">
        <v>0</v>
      </c>
      <c r="AY51" s="11">
        <v>0</v>
      </c>
      <c r="AZ51" s="11" t="str">
        <f t="shared" si="8"/>
        <v>Empate</v>
      </c>
      <c r="BA51" s="12">
        <f t="shared" si="168"/>
        <v>0</v>
      </c>
      <c r="BB51" s="10">
        <v>1</v>
      </c>
      <c r="BC51" s="11">
        <v>2</v>
      </c>
      <c r="BD51" s="11" t="str">
        <f t="shared" si="9"/>
        <v>Tunísia</v>
      </c>
      <c r="BE51" s="12">
        <f t="shared" si="51"/>
        <v>13</v>
      </c>
      <c r="BF51" s="10">
        <v>0</v>
      </c>
      <c r="BG51" s="11">
        <v>1</v>
      </c>
      <c r="BH51" s="11" t="str">
        <f t="shared" si="10"/>
        <v>Tunísia</v>
      </c>
      <c r="BI51" s="12">
        <f t="shared" si="169"/>
        <v>6</v>
      </c>
      <c r="BJ51" s="10">
        <v>1</v>
      </c>
      <c r="BK51" s="11">
        <v>2</v>
      </c>
      <c r="BL51" s="11" t="str">
        <f t="shared" si="11"/>
        <v>Tunísia</v>
      </c>
      <c r="BM51" s="12">
        <f t="shared" si="170"/>
        <v>13</v>
      </c>
      <c r="BN51" s="10">
        <v>1</v>
      </c>
      <c r="BO51" s="11">
        <v>0</v>
      </c>
      <c r="BP51" s="11" t="str">
        <f t="shared" si="12"/>
        <v>Panamá</v>
      </c>
      <c r="BQ51" s="12">
        <f t="shared" si="171"/>
        <v>2</v>
      </c>
      <c r="BR51" s="10">
        <v>0</v>
      </c>
      <c r="BS51" s="11">
        <v>1</v>
      </c>
      <c r="BT51" s="11" t="str">
        <f t="shared" si="13"/>
        <v>Tunísia</v>
      </c>
      <c r="BU51" s="12">
        <f t="shared" si="172"/>
        <v>6</v>
      </c>
      <c r="BV51" s="10">
        <v>0</v>
      </c>
      <c r="BW51" s="11">
        <v>1</v>
      </c>
      <c r="BX51" s="11" t="str">
        <f t="shared" si="14"/>
        <v>Tunísia</v>
      </c>
      <c r="BY51" s="12">
        <f t="shared" si="173"/>
        <v>6</v>
      </c>
      <c r="BZ51" s="10">
        <v>0</v>
      </c>
      <c r="CA51" s="11">
        <v>0</v>
      </c>
      <c r="CB51" s="11" t="str">
        <f t="shared" si="15"/>
        <v>Empate</v>
      </c>
      <c r="CC51" s="12">
        <f t="shared" si="174"/>
        <v>0</v>
      </c>
      <c r="CD51" s="10">
        <v>0</v>
      </c>
      <c r="CE51" s="11">
        <v>0</v>
      </c>
      <c r="CF51" s="11" t="str">
        <f t="shared" si="16"/>
        <v>Empate</v>
      </c>
      <c r="CG51" s="12">
        <f t="shared" si="175"/>
        <v>0</v>
      </c>
      <c r="CH51" s="10">
        <v>0</v>
      </c>
      <c r="CI51" s="11">
        <v>0</v>
      </c>
      <c r="CJ51" s="11" t="str">
        <f t="shared" si="17"/>
        <v>Empate</v>
      </c>
      <c r="CK51" s="12">
        <f t="shared" si="176"/>
        <v>0</v>
      </c>
      <c r="CL51" s="10">
        <v>1</v>
      </c>
      <c r="CM51" s="11">
        <v>1</v>
      </c>
      <c r="CN51" s="11" t="str">
        <f t="shared" si="18"/>
        <v>Empate</v>
      </c>
      <c r="CO51" s="12">
        <f t="shared" si="177"/>
        <v>2</v>
      </c>
      <c r="CP51" s="10">
        <v>3</v>
      </c>
      <c r="CQ51" s="11">
        <v>2</v>
      </c>
      <c r="CR51" s="11" t="str">
        <f t="shared" si="19"/>
        <v>Panamá</v>
      </c>
      <c r="CS51" s="12">
        <f t="shared" si="178"/>
        <v>2</v>
      </c>
      <c r="CT51" s="10">
        <v>0</v>
      </c>
      <c r="CU51" s="11">
        <v>1</v>
      </c>
      <c r="CV51" s="11" t="str">
        <f t="shared" si="20"/>
        <v>Tunísia</v>
      </c>
      <c r="CW51" s="12">
        <f t="shared" si="179"/>
        <v>6</v>
      </c>
      <c r="CX51" s="10">
        <v>0</v>
      </c>
      <c r="CY51" s="11">
        <v>0</v>
      </c>
      <c r="CZ51" s="11" t="str">
        <f t="shared" si="21"/>
        <v>Empate</v>
      </c>
      <c r="DA51" s="12">
        <f t="shared" si="180"/>
        <v>0</v>
      </c>
      <c r="DB51" s="10">
        <v>1</v>
      </c>
      <c r="DC51" s="11">
        <v>2</v>
      </c>
      <c r="DD51" s="11" t="str">
        <f t="shared" si="22"/>
        <v>Tunísia</v>
      </c>
      <c r="DE51" s="12">
        <f t="shared" si="181"/>
        <v>13</v>
      </c>
      <c r="DF51" s="10">
        <v>1</v>
      </c>
      <c r="DG51" s="11">
        <v>0</v>
      </c>
      <c r="DH51" s="11" t="str">
        <f t="shared" si="23"/>
        <v>Panamá</v>
      </c>
      <c r="DI51" s="12">
        <f t="shared" si="182"/>
        <v>2</v>
      </c>
      <c r="DJ51" s="10">
        <v>1</v>
      </c>
      <c r="DK51" s="11">
        <v>1</v>
      </c>
      <c r="DL51" s="11" t="str">
        <f t="shared" si="24"/>
        <v>Empate</v>
      </c>
      <c r="DM51" s="12">
        <f t="shared" si="183"/>
        <v>2</v>
      </c>
      <c r="DN51" s="10">
        <v>0</v>
      </c>
      <c r="DO51" s="11">
        <v>0</v>
      </c>
      <c r="DP51" s="11" t="str">
        <f t="shared" si="25"/>
        <v>Empate</v>
      </c>
      <c r="DQ51" s="12">
        <f t="shared" si="184"/>
        <v>0</v>
      </c>
      <c r="DR51" s="10">
        <v>0</v>
      </c>
      <c r="DS51" s="11">
        <v>0</v>
      </c>
      <c r="DT51" s="11" t="str">
        <f t="shared" si="26"/>
        <v>Empate</v>
      </c>
      <c r="DU51" s="12">
        <f t="shared" si="185"/>
        <v>0</v>
      </c>
      <c r="DV51" s="10">
        <v>0</v>
      </c>
      <c r="DW51" s="11">
        <v>1</v>
      </c>
      <c r="DX51" s="11" t="str">
        <f t="shared" si="27"/>
        <v>Tunísia</v>
      </c>
      <c r="DY51" s="12">
        <f t="shared" si="186"/>
        <v>6</v>
      </c>
      <c r="DZ51" s="10">
        <v>1</v>
      </c>
      <c r="EA51" s="11">
        <v>2</v>
      </c>
      <c r="EB51" s="11" t="str">
        <f t="shared" si="28"/>
        <v>Tunísia</v>
      </c>
      <c r="EC51" s="12">
        <f t="shared" si="187"/>
        <v>13</v>
      </c>
      <c r="ED51" s="10">
        <v>1</v>
      </c>
      <c r="EE51" s="11">
        <v>1</v>
      </c>
      <c r="EF51" s="11" t="str">
        <f t="shared" si="29"/>
        <v>Empate</v>
      </c>
      <c r="EG51" s="12">
        <f t="shared" si="188"/>
        <v>2</v>
      </c>
      <c r="EH51" s="10">
        <v>0</v>
      </c>
      <c r="EI51" s="11">
        <v>0</v>
      </c>
      <c r="EJ51" s="11" t="str">
        <f t="shared" si="30"/>
        <v>Empate</v>
      </c>
      <c r="EK51" s="12">
        <f t="shared" si="189"/>
        <v>0</v>
      </c>
      <c r="EL51" s="10">
        <v>1</v>
      </c>
      <c r="EM51" s="11">
        <v>1</v>
      </c>
      <c r="EN51" s="11" t="str">
        <f t="shared" si="31"/>
        <v>Empate</v>
      </c>
      <c r="EO51" s="12">
        <f t="shared" si="190"/>
        <v>2</v>
      </c>
      <c r="EP51" s="10">
        <v>1</v>
      </c>
      <c r="EQ51" s="11">
        <v>0</v>
      </c>
      <c r="ER51" s="11" t="str">
        <f t="shared" si="32"/>
        <v>Panamá</v>
      </c>
      <c r="ES51" s="12">
        <f t="shared" si="191"/>
        <v>2</v>
      </c>
      <c r="ET51" s="10">
        <v>2</v>
      </c>
      <c r="EU51" s="11">
        <v>2</v>
      </c>
      <c r="EV51" s="11" t="str">
        <f t="shared" si="33"/>
        <v>Empate</v>
      </c>
      <c r="EW51" s="12">
        <f t="shared" si="192"/>
        <v>2</v>
      </c>
      <c r="EX51" s="10">
        <v>0</v>
      </c>
      <c r="EY51" s="11">
        <v>0</v>
      </c>
      <c r="EZ51" s="11" t="str">
        <f t="shared" si="34"/>
        <v>Empate</v>
      </c>
      <c r="FA51" s="12">
        <f t="shared" si="193"/>
        <v>0</v>
      </c>
      <c r="FB51" s="10">
        <v>0</v>
      </c>
      <c r="FC51" s="11">
        <v>1</v>
      </c>
      <c r="FD51" s="11" t="str">
        <f t="shared" si="35"/>
        <v>Tunísia</v>
      </c>
      <c r="FE51" s="12">
        <f t="shared" si="194"/>
        <v>6</v>
      </c>
      <c r="FF51" s="10">
        <v>1</v>
      </c>
      <c r="FG51" s="11">
        <v>1</v>
      </c>
      <c r="FH51" s="11" t="str">
        <f t="shared" si="36"/>
        <v>Empate</v>
      </c>
      <c r="FI51" s="12">
        <f t="shared" si="195"/>
        <v>2</v>
      </c>
      <c r="FJ51" s="10">
        <v>1</v>
      </c>
      <c r="FK51" s="11">
        <v>0</v>
      </c>
      <c r="FL51" s="11" t="str">
        <f t="shared" si="37"/>
        <v>Panamá</v>
      </c>
      <c r="FM51" s="12">
        <f t="shared" si="196"/>
        <v>2</v>
      </c>
      <c r="FN51" s="10">
        <v>0</v>
      </c>
      <c r="FO51" s="11">
        <v>2</v>
      </c>
      <c r="FP51" s="11" t="str">
        <f t="shared" si="38"/>
        <v>Tunísia</v>
      </c>
      <c r="FQ51" s="12">
        <f t="shared" si="197"/>
        <v>8</v>
      </c>
      <c r="FR51" s="10">
        <v>0</v>
      </c>
      <c r="FS51" s="11">
        <v>0</v>
      </c>
      <c r="FT51" s="11" t="str">
        <f t="shared" si="39"/>
        <v>Empate</v>
      </c>
      <c r="FU51" s="12">
        <f t="shared" si="198"/>
        <v>0</v>
      </c>
      <c r="FV51" s="10">
        <v>0</v>
      </c>
      <c r="FW51" s="11">
        <v>0</v>
      </c>
      <c r="FX51" s="11" t="str">
        <f t="shared" si="40"/>
        <v>Empate</v>
      </c>
      <c r="FY51" s="12">
        <f t="shared" si="199"/>
        <v>0</v>
      </c>
    </row>
    <row r="52" spans="1:181" ht="15.75" hidden="1" customHeight="1" x14ac:dyDescent="0.2">
      <c r="G52" s="92"/>
      <c r="H52" s="92"/>
      <c r="P52" s="221"/>
      <c r="R52"/>
      <c r="S52"/>
      <c r="U52" s="26">
        <f>COUNTIF(U4:U51,10)</f>
        <v>0</v>
      </c>
      <c r="V52"/>
      <c r="W52"/>
      <c r="Y52" s="26">
        <f>COUNTIF(Y4:Y51,10)</f>
        <v>0</v>
      </c>
      <c r="Z52"/>
      <c r="AA52"/>
      <c r="AC52" s="26">
        <f>COUNTIF(AC4:AC51,10)</f>
        <v>0</v>
      </c>
      <c r="AD52"/>
      <c r="AE52"/>
      <c r="AG52" s="26">
        <f>COUNTIF(AG4:AG51,10)</f>
        <v>0</v>
      </c>
      <c r="AH52"/>
      <c r="AI52"/>
      <c r="AK52" s="26">
        <f>COUNTIF(AK4:AK51,10)</f>
        <v>0</v>
      </c>
      <c r="AL52"/>
      <c r="AM52"/>
      <c r="AO52" s="26">
        <f>COUNTIF(AO4:AO51,10)</f>
        <v>0</v>
      </c>
      <c r="AP52"/>
      <c r="AQ52"/>
      <c r="AS52" s="26">
        <f>COUNTIF(AS4:AS51,10)</f>
        <v>0</v>
      </c>
      <c r="AT52"/>
      <c r="AU52"/>
      <c r="AW52" s="26">
        <f>COUNTIF(AW4:AW51,10)</f>
        <v>0</v>
      </c>
      <c r="AX52"/>
      <c r="AY52"/>
      <c r="BA52" s="26">
        <f>COUNTIF(BA4:BA51,10)</f>
        <v>0</v>
      </c>
      <c r="BB52"/>
      <c r="BC52"/>
      <c r="BE52" s="26">
        <f>COUNTIF(BE4:BE51,10)</f>
        <v>0</v>
      </c>
      <c r="BF52"/>
      <c r="BG52"/>
      <c r="BI52" s="26">
        <f>COUNTIF(BI4:BI51,10)</f>
        <v>0</v>
      </c>
      <c r="BJ52"/>
      <c r="BK52"/>
      <c r="BM52" s="26">
        <f>COUNTIF(BM4:BM51,10)</f>
        <v>0</v>
      </c>
      <c r="BN52"/>
      <c r="BO52"/>
      <c r="BQ52" s="26">
        <f>COUNTIF(BQ4:BQ51,10)</f>
        <v>0</v>
      </c>
      <c r="BR52"/>
      <c r="BS52"/>
      <c r="BU52" s="26">
        <f>COUNTIF(BU4:BU51,10)</f>
        <v>0</v>
      </c>
      <c r="BV52"/>
      <c r="BW52"/>
      <c r="BY52" s="26">
        <f>COUNTIF(BY4:BY51,10)</f>
        <v>0</v>
      </c>
      <c r="BZ52"/>
      <c r="CA52"/>
      <c r="CC52" s="26">
        <f>COUNTIF(CC4:CC51,10)</f>
        <v>0</v>
      </c>
      <c r="CD52"/>
      <c r="CE52"/>
      <c r="CG52" s="26">
        <f>COUNTIF(CG4:CG51,10)</f>
        <v>0</v>
      </c>
      <c r="CH52"/>
      <c r="CI52"/>
      <c r="CK52" s="26">
        <f>COUNTIF(CK4:CK51,10)</f>
        <v>0</v>
      </c>
      <c r="CL52"/>
      <c r="CM52"/>
      <c r="CO52" s="26">
        <f>COUNTIF(CO4:CO51,10)</f>
        <v>0</v>
      </c>
      <c r="CP52"/>
      <c r="CQ52"/>
      <c r="CS52" s="26">
        <f>COUNTIF(CS4:CS51,10)</f>
        <v>0</v>
      </c>
      <c r="CT52"/>
      <c r="CU52"/>
      <c r="CW52" s="26">
        <f>COUNTIF(CW4:CW51,10)</f>
        <v>0</v>
      </c>
      <c r="CX52"/>
      <c r="CY52"/>
      <c r="DA52" s="26">
        <f>COUNTIF(DA4:DA51,10)</f>
        <v>0</v>
      </c>
      <c r="DB52"/>
      <c r="DC52"/>
      <c r="DE52" s="26">
        <f>COUNTIF(DE4:DE51,10)</f>
        <v>0</v>
      </c>
      <c r="DF52"/>
      <c r="DG52"/>
      <c r="DI52" s="26">
        <f>COUNTIF(DI4:DI51,10)</f>
        <v>0</v>
      </c>
      <c r="DJ52"/>
      <c r="DK52"/>
      <c r="DM52" s="26">
        <f>COUNTIF(DM4:DM51,10)</f>
        <v>0</v>
      </c>
      <c r="DN52"/>
      <c r="DO52"/>
      <c r="DQ52" s="26">
        <f>COUNTIF(DQ4:DQ51,10)</f>
        <v>0</v>
      </c>
      <c r="DR52"/>
      <c r="DS52"/>
      <c r="DU52" s="26">
        <f>COUNTIF(DU4:DU51,10)</f>
        <v>0</v>
      </c>
      <c r="DV52"/>
      <c r="DW52"/>
      <c r="DY52" s="26">
        <f>COUNTIF(DY4:DY51,10)</f>
        <v>0</v>
      </c>
      <c r="DZ52"/>
      <c r="EA52"/>
      <c r="EC52" s="26">
        <f>COUNTIF(EC4:EC51,10)</f>
        <v>0</v>
      </c>
      <c r="ED52"/>
      <c r="EE52"/>
      <c r="EG52" s="26">
        <f>COUNTIF(EG4:EG51,10)</f>
        <v>0</v>
      </c>
      <c r="EH52"/>
      <c r="EI52"/>
      <c r="EK52" s="26">
        <f>COUNTIF(EK4:EK51,10)</f>
        <v>0</v>
      </c>
      <c r="EL52"/>
      <c r="EM52"/>
      <c r="EO52" s="26">
        <f>COUNTIF(EO4:EO51,10)</f>
        <v>0</v>
      </c>
      <c r="EP52"/>
      <c r="EQ52"/>
      <c r="ES52" s="26">
        <f>COUNTIF(ES4:ES51,10)</f>
        <v>0</v>
      </c>
      <c r="ET52"/>
      <c r="EU52"/>
      <c r="EW52" s="26">
        <f>COUNTIF(EW4:EW51,10)</f>
        <v>0</v>
      </c>
      <c r="EX52"/>
      <c r="EY52"/>
      <c r="FA52" s="26">
        <f>COUNTIF(FA4:FA51,10)</f>
        <v>0</v>
      </c>
      <c r="FB52"/>
      <c r="FC52"/>
      <c r="FE52" s="26">
        <f>COUNTIF(FE4:FE51,10)</f>
        <v>0</v>
      </c>
      <c r="FF52"/>
      <c r="FG52"/>
      <c r="FI52" s="26">
        <f>COUNTIF(FI4:FI51,10)</f>
        <v>0</v>
      </c>
      <c r="FJ52"/>
      <c r="FK52"/>
      <c r="FM52" s="26">
        <f>COUNTIF(FM4:FM51,10)</f>
        <v>0</v>
      </c>
      <c r="FN52"/>
      <c r="FO52"/>
      <c r="FQ52" s="26">
        <f>COUNTIF(FQ4:FQ51,10)</f>
        <v>0</v>
      </c>
      <c r="FR52"/>
      <c r="FS52"/>
      <c r="FU52" s="26">
        <f>COUNTIF(FU4:FU51,10)</f>
        <v>0</v>
      </c>
      <c r="FV52"/>
      <c r="FW52"/>
      <c r="FY52" s="26">
        <f>COUNTIF(FY4:FY51,10)</f>
        <v>0</v>
      </c>
    </row>
    <row r="53" spans="1:181" ht="15.75" customHeight="1" x14ac:dyDescent="0.2">
      <c r="G53" s="92"/>
      <c r="H53" s="92"/>
      <c r="L53" s="216" t="s">
        <v>191</v>
      </c>
      <c r="M53" s="217"/>
      <c r="P53" s="221"/>
    </row>
    <row r="54" spans="1:181" ht="15.75" customHeight="1" x14ac:dyDescent="0.2">
      <c r="B54" t="s">
        <v>25</v>
      </c>
      <c r="G54" s="92"/>
      <c r="H54" s="92"/>
      <c r="L54" s="218" t="s">
        <v>192</v>
      </c>
      <c r="M54" s="219"/>
      <c r="P54" s="221"/>
    </row>
    <row r="55" spans="1:181" ht="15.75" customHeight="1" x14ac:dyDescent="0.2">
      <c r="B55" s="25" t="s">
        <v>193</v>
      </c>
      <c r="G55" s="92"/>
      <c r="H55" s="92"/>
      <c r="P55" s="222"/>
    </row>
    <row r="56" spans="1:181" ht="15.75" customHeight="1" x14ac:dyDescent="0.2">
      <c r="G56" s="92"/>
      <c r="H56" s="92"/>
    </row>
    <row r="57" spans="1:181" ht="15.75" customHeight="1" x14ac:dyDescent="0.2">
      <c r="G57" s="92"/>
      <c r="H57" s="92"/>
    </row>
    <row r="58" spans="1:181" ht="15.75" customHeight="1" x14ac:dyDescent="0.2">
      <c r="G58" s="92"/>
      <c r="H58" s="92"/>
    </row>
    <row r="59" spans="1:181" ht="15.75" customHeight="1" x14ac:dyDescent="0.2">
      <c r="G59" s="92"/>
      <c r="H59" s="92"/>
    </row>
    <row r="60" spans="1:181" ht="15.75" customHeight="1" x14ac:dyDescent="0.2">
      <c r="G60" s="92"/>
      <c r="H60" s="92"/>
    </row>
    <row r="61" spans="1:181" ht="15.75" customHeight="1" x14ac:dyDescent="0.2">
      <c r="G61" s="92"/>
      <c r="H61" s="92"/>
    </row>
    <row r="62" spans="1:181" ht="15.75" customHeight="1" x14ac:dyDescent="0.2">
      <c r="G62" s="92"/>
      <c r="H62" s="92"/>
    </row>
    <row r="63" spans="1:181" ht="15.75" customHeight="1" x14ac:dyDescent="0.2">
      <c r="G63" s="92"/>
      <c r="H63" s="92"/>
    </row>
  </sheetData>
  <sheetProtection formatCells="0" formatColumns="0" formatRows="0" insertColumns="0" insertRows="0" insertHyperlinks="0" deleteColumns="0" deleteRows="0" sort="0" autoFilter="0" pivotTables="0"/>
  <protectedRanges>
    <protectedRange sqref="A2" name="Range1"/>
    <protectedRange sqref="C4:D51" name="Range2_1"/>
  </protectedRanges>
  <mergeCells count="91">
    <mergeCell ref="EX2:EZ2"/>
    <mergeCell ref="EX3:EY3"/>
    <mergeCell ref="FN2:FP2"/>
    <mergeCell ref="FN3:FO3"/>
    <mergeCell ref="FB2:FD2"/>
    <mergeCell ref="FB3:FC3"/>
    <mergeCell ref="FF2:FH2"/>
    <mergeCell ref="FF3:FG3"/>
    <mergeCell ref="FJ2:FL2"/>
    <mergeCell ref="FJ3:FK3"/>
    <mergeCell ref="EL2:EN2"/>
    <mergeCell ref="EL3:EM3"/>
    <mergeCell ref="EP2:ER2"/>
    <mergeCell ref="EP3:EQ3"/>
    <mergeCell ref="ET2:EV2"/>
    <mergeCell ref="ET3:EU3"/>
    <mergeCell ref="L4:M4"/>
    <mergeCell ref="BF2:BH2"/>
    <mergeCell ref="AX2:AZ2"/>
    <mergeCell ref="AX3:AY3"/>
    <mergeCell ref="AT2:AV2"/>
    <mergeCell ref="AT3:AU3"/>
    <mergeCell ref="BB2:BD2"/>
    <mergeCell ref="BB3:BC3"/>
    <mergeCell ref="BF3:BG3"/>
    <mergeCell ref="AH2:AJ2"/>
    <mergeCell ref="AP2:AR2"/>
    <mergeCell ref="AL3:AM3"/>
    <mergeCell ref="AP3:AQ3"/>
    <mergeCell ref="V3:W3"/>
    <mergeCell ref="V2:X2"/>
    <mergeCell ref="L3:M3"/>
    <mergeCell ref="CD2:CF2"/>
    <mergeCell ref="BZ3:CA3"/>
    <mergeCell ref="CD3:CE3"/>
    <mergeCell ref="BR2:BT2"/>
    <mergeCell ref="BV2:BX2"/>
    <mergeCell ref="BZ2:CB2"/>
    <mergeCell ref="BR3:BS3"/>
    <mergeCell ref="BV3:BW3"/>
    <mergeCell ref="B2:E3"/>
    <mergeCell ref="Z2:AB2"/>
    <mergeCell ref="Z3:AA3"/>
    <mergeCell ref="AD2:AF2"/>
    <mergeCell ref="AD3:AE3"/>
    <mergeCell ref="R3:S3"/>
    <mergeCell ref="R2:T2"/>
    <mergeCell ref="BN2:BP2"/>
    <mergeCell ref="BJ2:BL2"/>
    <mergeCell ref="BJ3:BK3"/>
    <mergeCell ref="BN3:BO3"/>
    <mergeCell ref="P1:P55"/>
    <mergeCell ref="AH3:AI3"/>
    <mergeCell ref="AL2:AN2"/>
    <mergeCell ref="DJ2:DL2"/>
    <mergeCell ref="DB3:DC3"/>
    <mergeCell ref="DJ3:DK3"/>
    <mergeCell ref="CX3:CY3"/>
    <mergeCell ref="CH3:CI3"/>
    <mergeCell ref="CT3:CU3"/>
    <mergeCell ref="CH2:CJ2"/>
    <mergeCell ref="CL2:CN2"/>
    <mergeCell ref="CP2:CR2"/>
    <mergeCell ref="CT2:CV2"/>
    <mergeCell ref="CP3:CQ3"/>
    <mergeCell ref="DF2:DH2"/>
    <mergeCell ref="DF3:DG3"/>
    <mergeCell ref="CX2:CZ2"/>
    <mergeCell ref="DB2:DD2"/>
    <mergeCell ref="CL3:CM3"/>
    <mergeCell ref="L49:M49"/>
    <mergeCell ref="L50:M50"/>
    <mergeCell ref="L51:M51"/>
    <mergeCell ref="L53:M53"/>
    <mergeCell ref="L54:M54"/>
    <mergeCell ref="FR2:FT2"/>
    <mergeCell ref="FR3:FS3"/>
    <mergeCell ref="FV2:FX2"/>
    <mergeCell ref="FV3:FW3"/>
    <mergeCell ref="DN2:DP2"/>
    <mergeCell ref="DR2:DT2"/>
    <mergeCell ref="DV2:DX2"/>
    <mergeCell ref="DZ2:EB2"/>
    <mergeCell ref="DN3:DO3"/>
    <mergeCell ref="DR3:DS3"/>
    <mergeCell ref="DV3:DW3"/>
    <mergeCell ref="DZ3:EA3"/>
    <mergeCell ref="ED2:EF2"/>
    <mergeCell ref="ED3:EE3"/>
    <mergeCell ref="EH2:EJ2"/>
    <mergeCell ref="EH3:EI3"/>
  </mergeCells>
  <phoneticPr fontId="5" type="noConversion"/>
  <conditionalFormatting sqref="B4:B51">
    <cfRule type="expression" dxfId="1465" priority="5" stopIfTrue="1">
      <formula>IF(AND(#REF!&gt;#REF!,ISNUMBER(#REF!),ISNUMBER(#REF!)),1,0)</formula>
    </cfRule>
    <cfRule type="expression" dxfId="1464" priority="6" stopIfTrue="1">
      <formula>IF(AND(#REF!&lt;#REF!,ISNUMBER(#REF!),ISNUMBER(#REF!)),1,0)</formula>
    </cfRule>
    <cfRule type="expression" dxfId="1463" priority="7" stopIfTrue="1">
      <formula>IF(AND(#REF!=#REF!,ISNUMBER(#REF!),ISNUMBER(#REF!)),1,0)</formula>
    </cfRule>
  </conditionalFormatting>
  <conditionalFormatting sqref="E4:E51">
    <cfRule type="expression" dxfId="1462" priority="8" stopIfTrue="1">
      <formula>IF(AND(#REF!&lt;#REF!,ISNUMBER(#REF!),ISNUMBER(#REF!)),1,0)</formula>
    </cfRule>
    <cfRule type="expression" dxfId="1461" priority="9" stopIfTrue="1">
      <formula>IF(AND(#REF!&gt;#REF!,ISNUMBER(#REF!),ISNUMBER(#REF!)),1,0)</formula>
    </cfRule>
    <cfRule type="expression" dxfId="1460" priority="10" stopIfTrue="1">
      <formula>IF(AND(#REF!=#REF!,ISNUMBER(#REF!),ISNUMBER(#REF!)),1,0)</formula>
    </cfRule>
  </conditionalFormatting>
  <conditionalFormatting sqref="C4:C51">
    <cfRule type="expression" dxfId="1459" priority="1" stopIfTrue="1">
      <formula>IF(AND(#REF!&gt;#REF!,ISNUMBER(#REF!),ISNUMBER(#REF!)),1,0)</formula>
    </cfRule>
  </conditionalFormatting>
  <conditionalFormatting sqref="D4:D51">
    <cfRule type="expression" dxfId="1458" priority="2" stopIfTrue="1">
      <formula>IF(AND(#REF!&lt;#REF!,ISNUMBER(#REF!),ISNUMBER(#REF!)),1,0)</formula>
    </cfRule>
  </conditionalFormatting>
  <dataValidations count="1">
    <dataValidation type="list" allowBlank="1" showInputMessage="1" showErrorMessage="1" sqref="C4:D51">
      <formula1>"0,1,2,3,4,5,6,7,8,9"</formula1>
    </dataValidation>
  </dataValidations>
  <hyperlinks>
    <hyperlink ref="B55" r:id="rId2"/>
  </hyperlinks>
  <printOptions horizontalCentered="1"/>
  <pageMargins left="0.19685039370078741" right="0.19685039370078741" top="0.11811023622047245" bottom="0.15748031496062992" header="0.51181102362204722" footer="0.51181102362204722"/>
  <pageSetup paperSize="9" scale="90" orientation="portrait" r:id="rId3"/>
  <headerFooter alignWithMargins="0"/>
  <ignoredErrors>
    <ignoredError sqref="T19 T38 U14:U46 X46:Y46 DQ46 X14:Y14 X15:Y15 X16:Y16 X17:Y17 X18:Y18 X19:Y19 X20:Y20 X21:Y21 X22:Y22 X23:Y23 X24:Y24 X25:Y25 X26:Y26 X27:Y27 X28:Y28 X29:Y29 X30:Y30 X31:Y31 X32:Y32 X33:Y33 X34:Y34 X35:Y35 X36:Y36 X37:Y37 X38:Y38 X39:Y39 X40:Y40 X41:Y41 X42:Y42 X43:Y43 X44:Y44 X45:Y45 AB14:AC14 AB15:AC15 AB16:AC16 AB17:AC17 AB18:AC18 AB19:AC19 AB20:AC20 AB21:AC21 AB22:AC22 AB23:AC23 AB24:AC24 AB25:AC25 AB26:AC26 AB27:AC27 AB28:AC28 AB29:AC29 AB30:AC30 AB31:AC31 AB32:AC32 AB33:AC33 AB34:AC34 AB35:AC35 AB36:AC36 AB37:AC37 AB38:AC38 AB39:AC39 AB40:AC40 AB41:AC41 AB42:AC42 AB43:AC43 AB44:AC44 AB45:AC45 AB46:AC46 AF14:AG14 AF15:AG15 AF16:AG16 AF17:AG17 AF18:AG18 AF19:AG19 AF20:AG20 AF21:AG21 AF22:AG22 AF23:AG23 AF24:AG24 AF25:AG25 AF26:AG26 AF27:AG27 AF28:AG28 AF29:AG29 AF30:AG30 AF31:AG31 AF32:AG32 AF33:AG33 AF34:AG34 AF35:AG35 AF36:AG36 AF37:AG37 AF38:AG38 AF39:AG39 AF40:AG40 AF41:AG41 AF42:AG42 AF43:AG43 AF44:AG44 AF45:AG45 AF46:AG46 AJ14:AK14 AJ15:AK15 AJ16:AK16 AJ17:AK17 AJ18:AK18 AJ19:AK19 AJ20:AK20 AJ21:AK21 AJ22:AK22 AJ23:AK23 AJ24:AK24 AJ25:AK25 AJ26:AK26 AJ27:AK27 AJ28:AK28 AJ29:AK29 AJ30:AK30 AJ31:AK31 AJ32:AK32 AJ33:AK33 AJ34:AK34 AJ35:AK35 AJ36:AK36 AJ37:AK37 AJ38:AK38 AJ39:AK39 AJ40:AK40 AJ41:AK41 AJ42:AK42 AJ43:AK43 AJ44:AK44 AJ45:AK45 AJ46:AK46 AN14:AO14 AN15:AO15 AN16:AO16 AN17:AO17 AN18:AO18 AN19:AO19 AN20:AO20 AN21:AO21 AN22:AO22 AN23:AO23 AN24:AO24 AN25:AO25 AN26:AO26 AN27:AO27 AN28:AO28 AN29:AO29 AN30:AO30 AN31:AO31 AN32:AO32 AN33:AO33 AN34:AO34 AN35:AO35 AN36:AO36 AN37:AO37 AN38:AO38 AN39:AO39 AN40:AO40 AN41:AO41 AN42:AO42 AN43:AO43 AN44:AO44 AN45:AO45 AN46:AO46 AR14:AS14 AR15:AS15 AR16:AS16 AR17:AS17 AR18:AS18 AR19:AS19 AR20:AS20 AR21:AS21 AR22:AS22 AR23:AS23 AR24:AS24 AR25:AS25 AR26:AS26 AR27:AS27 AR28:AS28 AR29:AS29 AR30:AS30 AR31:AS31 AR32:AS32 AR33:AS33 AR34:AS34 AR35:AS35 AR36:AS36 AR37:AS37 AR38:AS38 AR39:AS39 AR40:AS40 AR41:AS41 AR42:AS42 AR43:AS43 AR44:AS44 AR45:AS45 AR46:AS46 AV14:AW14 AV15:AW15 AV16:AW16 AV17:AW17 AV18:AW18 AV19:AW19 AV20:AW20 AV21:AW21 AV22:AW22 AV23:AW23 AV24:AW24 AV25:AW25 AV26:AW26 AV27:AW27 AV28:AW28 AV29:AW29 AV30:AW30 AV31:AW31 AV32:AW32 AV33:AW33 AV34:AW34 AV35:AW35 AV36:AW36 AV37:AW37 AV38:AW38 AV39:AW39 AV40:AW40 AV41:AW41 AV42:AW42 AV43:AW43 AV44:AW44 AV45:AW45 AV46:AW46 AZ14:BA14 AZ15:BA15 AZ16:BA16 AZ17:BA17 AZ18:BA18 AZ19:BA19 AZ20:BA20 AZ21:BA21 AZ22:BA22 AZ23:BA23 AZ24:BA24 AZ25:BA25 AZ26:BA26 AZ27:BA27 AZ28:BA28 AZ29:BA29 AZ30:BA30 AZ31:BA31 AZ32:BA32 AZ33:BA33 AZ34:BA34 AZ35:BA35 AZ36:BA36 AZ37:BA37 AZ38:BA38 AZ39:BA39 AZ40:BA40 AZ41:BA41 AZ42:BA42 AZ43:BA43 AZ44:BA44 AZ45:BA45 AZ46:BA46 CZ14:DA14 CZ15:DA15 CZ16:DA16 CZ17:DA17 CZ18:DA18 CZ19:DA19 CZ20:DA20 CZ21:DA21 CZ22:DA22 CZ23:DA23 CZ24:DA24 CZ25:DA25 CZ26:DA26 CZ27:DA27 CZ28:DA28 CZ29:DA29 CZ30:DA30 CZ31:DA31 CZ32:DA32 CZ33:DA33 CZ34:DA34 CZ35:DA35 CZ36:DA36 CZ37:DA37 CZ38:DA38 CZ39:DA39 CZ40:DA40 CZ41:DA41 CZ42:DA42 CZ43:DA43 CZ44:DA44 CZ45:DA45 CZ46:DA46 DD14:DE14 DD15:DE15 DD16:DE16 DD17:DE17 DD18:DE18 DD19:DE19 DD20:DE20 DD21:DE21 DD22:DE22 DD23:DE23 DD24:DE24 DD25:DE25 DD26:DE26 DD27:DE27 DD28:DE28 DD29:DE29 DD30:DE30 DD31:DE31 DD32:DE32 DD33:DE33 DD34:DE34 DD35:DE35 DD36:DE36 DD37:DE37 DD38:DE38 DD39:DE39 DD40:DE40 DD41:DE41 DD42:DE42 DD43:DE43 DD44:DE44 DD45:DE45 DD46:DE46 DH14:DI14 DH15:DI15 DH16:DI16 DH17:DI17 DH18:DI18 DH19:DI19 DH20:DI20 DH21:DI21 DH22:DI22 DH23:DI23 DH24:DI24 DH25:DI25 DH26:DI26 DH27:DI27 DH28:DI28 DH29:DI29 DH30:DI30 DH31:DI31 DH32:DI32 DH33:DI33 DH34:DI34 DH35:DI35 DH36:DI36 DH37:DI37 DH38:DI38 DH39:DI39 DH40:DI40 DH41:DI41 DH42:DI42 DH43:DI43 DH44:DI44 DH45:DI45 DH46:DI46 DL14:DM14 DL15:DM15 DL16:DM16 DL17:DM17 DL18:DM18 DL19:DM19 DL20:DM20 DL21:DM21 DL22:DM22 DL23:DM23 DL24:DM24 DL25:DM25 DL26:DM26 DL27:DM27 DL28:DM28 DL29:DM29 DL30:DM30 DL31:DM31 DL32:DM32 DL33:DM33 DL34:DM34 DL35:DM35 DL36:DM36 DL37:DM37 DL38:DM38 DL39:DM39 DL40:DM40 DL41:DM41 DL42:DM42 DL43:DM43 DL44:DM44 DL45:DM45 DL46:DM46 DQ14 DT14:DU14 DQ15 DT15:DU15 DQ16 DT16:DU16 DQ17 DT17:DU17 DQ18 DT18:DU18 DQ19 DT19:DU19 DQ20 DT20:DU20 DQ21 DT21:DU21 DQ22 DT22:DU22 DQ23 DT23:DU23 DQ24 DT24:DU24 DQ25 DT25:DU25 DQ26 DT26:DU26 DQ27 DT27:DU27 DQ28 DT28:DU28 DQ29 DT29:DU29 DQ30 DT30:DU30 DQ31 DT31:DU31 DQ32 DT32:DU32 DQ33 DT33:DU33 DQ34 DT34:DU34 DQ35 DT35:DU35 DQ36 DT36:DU36 DQ37 DT37:DU37 DQ38 DT38:DU38 DQ39 DT39:DU39 DQ40 DT40:DU40 DQ41 DT41:DU41 DQ42 DT42:DU42 DQ43 DT43:DU43 DQ44 DT44:DU44 DQ45 DT45:DU45 DT46:DU46 DX14:DY14 DX15:DY15 DX16:DY16 DX17:DY17 DX18:DY18 DX19:DY19 DX20:DY20 DX21:DY21 DX22:DY22 DX23:DY23 DX24:DY24 DX25:DY25 DX26:DY26 DX27:DY27 DX28:DY28 DX29:DY29 DX30:DY30 DX31:DY31 DX32:DY32 DX33:DY33 DX34:DY34 DX35:DY35 DX36:DY36 DX37:DY37 DX38:DY38 DX39:DY39 DX40:DY40 DX41:DY41 DX42:DY42 DX43:DY43 DX44:DY44 DX45:DY45 DX46:DY46 EB14:EC14 EB15:EC15 EB16:EC16 EB17:EC17 EB18:EC18 EB19:EC19 EB20:EC20 EB21:EC21 EB22:EC22 EB23:EC23 EB24:EC24 EB25:EC25 EB26:EC26 EB27:EC27 EB28:EC28 EB29:EC29 EB30:EC30 EB31:EC31 EB32:EC32 EB33:EC33 EB34:EC34 EB35:EC35 EB36:EC36 EB37:EC37 EB38:EC38 EB39:EC39 EB40:EC40 EB41:EC41 EB42:EC42 EB43:EC43 EB44:EC44 EB45:EC45 EB46:EC4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127"/>
  <sheetViews>
    <sheetView view="pageBreakPreview" topLeftCell="E1" zoomScale="115" zoomScaleNormal="70" zoomScaleSheetLayoutView="115" workbookViewId="0">
      <selection activeCell="Q52" sqref="Q52"/>
    </sheetView>
  </sheetViews>
  <sheetFormatPr defaultColWidth="20.7109375" defaultRowHeight="15.75" customHeight="1" x14ac:dyDescent="0.2"/>
  <cols>
    <col min="1" max="1" width="15.140625" style="5" hidden="1" customWidth="1"/>
    <col min="2" max="2" width="0" style="5" hidden="1" customWidth="1"/>
    <col min="3" max="3" width="19" style="21" hidden="1" customWidth="1"/>
    <col min="4" max="4" width="14.42578125" style="5" hidden="1" customWidth="1"/>
    <col min="5" max="7" width="6.7109375" style="96" customWidth="1"/>
    <col min="8" max="8" width="18.7109375" style="96" customWidth="1"/>
    <col min="9" max="10" width="6.7109375" style="96" customWidth="1"/>
    <col min="11" max="11" width="18.7109375" style="96" customWidth="1"/>
    <col min="12" max="12" width="3.28515625" customWidth="1"/>
    <col min="13" max="14" width="5.7109375" style="5" customWidth="1"/>
    <col min="15" max="16" width="5.7109375" customWidth="1"/>
    <col min="17" max="18" width="5.7109375" style="5" customWidth="1"/>
    <col min="19" max="20" width="5.7109375" customWidth="1"/>
    <col min="21" max="21" width="5.7109375" style="5" customWidth="1"/>
    <col min="22" max="22" width="20.7109375" style="5" customWidth="1"/>
    <col min="23" max="24" width="20.7109375" customWidth="1"/>
    <col min="25" max="26" width="20.7109375" style="5" customWidth="1"/>
    <col min="27" max="28" width="20.7109375" customWidth="1"/>
    <col min="29" max="30" width="20.7109375" style="5" customWidth="1"/>
    <col min="31" max="32" width="20.7109375" customWidth="1"/>
    <col min="33" max="34" width="20.7109375" style="5" customWidth="1"/>
    <col min="35" max="36" width="20.7109375" customWidth="1"/>
    <col min="37" max="38" width="20.7109375" style="5" customWidth="1"/>
    <col min="39" max="40" width="20.7109375" customWidth="1"/>
    <col min="41" max="42" width="20.7109375" style="5" customWidth="1"/>
    <col min="43" max="44" width="20.7109375" customWidth="1"/>
    <col min="45" max="46" width="20.7109375" style="5" customWidth="1"/>
    <col min="47" max="48" width="20.7109375" customWidth="1"/>
    <col min="49" max="50" width="20.7109375" style="5" customWidth="1"/>
    <col min="51" max="52" width="20.7109375" customWidth="1"/>
    <col min="53" max="54" width="20.7109375" style="5" customWidth="1"/>
    <col min="55" max="56" width="20.7109375" customWidth="1"/>
    <col min="57" max="58" width="20.7109375" style="5" customWidth="1"/>
    <col min="59" max="60" width="20.7109375" customWidth="1"/>
    <col min="61" max="62" width="20.7109375" style="5" customWidth="1"/>
    <col min="63" max="64" width="20.7109375" customWidth="1"/>
    <col min="65" max="66" width="20.7109375" style="5" customWidth="1"/>
    <col min="67" max="68" width="20.7109375" customWidth="1"/>
    <col min="69" max="70" width="20.7109375" style="5" customWidth="1"/>
    <col min="71" max="72" width="20.7109375" customWidth="1"/>
    <col min="73" max="74" width="20.7109375" style="5" customWidth="1"/>
    <col min="75" max="76" width="20.7109375" customWidth="1"/>
    <col min="77" max="78" width="20.7109375" style="5" customWidth="1"/>
    <col min="79" max="80" width="20.7109375" customWidth="1"/>
    <col min="81" max="82" width="20.7109375" style="5" customWidth="1"/>
    <col min="83" max="84" width="20.7109375" customWidth="1"/>
    <col min="85" max="86" width="20.7109375" style="5" customWidth="1"/>
    <col min="87" max="88" width="20.7109375" customWidth="1"/>
    <col min="89" max="90" width="20.7109375" style="5" customWidth="1"/>
    <col min="91" max="92" width="20.7109375" customWidth="1"/>
    <col min="93" max="94" width="20.7109375" style="5" customWidth="1"/>
    <col min="95" max="96" width="20.7109375" customWidth="1"/>
    <col min="97" max="98" width="20.7109375" style="5" customWidth="1"/>
    <col min="99" max="100" width="20.7109375" customWidth="1"/>
    <col min="101" max="102" width="20.7109375" style="5" customWidth="1"/>
    <col min="103" max="104" width="20.7109375" customWidth="1"/>
    <col min="105" max="106" width="20.7109375" style="5" customWidth="1"/>
    <col min="107" max="108" width="20.7109375" customWidth="1"/>
    <col min="109" max="110" width="20.7109375" style="5" customWidth="1"/>
    <col min="111" max="112" width="20.7109375" customWidth="1"/>
    <col min="113" max="114" width="20.7109375" style="5" customWidth="1"/>
    <col min="115" max="116" width="20.7109375" customWidth="1"/>
    <col min="117" max="118" width="20.7109375" style="5" customWidth="1"/>
    <col min="119" max="120" width="20.7109375" customWidth="1"/>
    <col min="121" max="122" width="20.7109375" style="5" customWidth="1"/>
    <col min="123" max="124" width="20.7109375" customWidth="1"/>
    <col min="125" max="126" width="20.7109375" style="5" customWidth="1"/>
    <col min="127" max="128" width="20.7109375" customWidth="1"/>
    <col min="129" max="130" width="20.7109375" style="5" customWidth="1"/>
    <col min="131" max="132" width="20.7109375" customWidth="1"/>
    <col min="133" max="134" width="20.7109375" style="5" customWidth="1"/>
    <col min="135" max="136" width="20.7109375" customWidth="1"/>
    <col min="137" max="138" width="20.7109375" style="5" customWidth="1"/>
    <col min="139" max="140" width="20.7109375" customWidth="1"/>
    <col min="141" max="142" width="20.7109375" style="5" customWidth="1"/>
    <col min="143" max="144" width="20.7109375" customWidth="1"/>
    <col min="145" max="146" width="20.7109375" style="5" customWidth="1"/>
    <col min="147" max="148" width="20.7109375" customWidth="1"/>
    <col min="149" max="150" width="20.7109375" style="5" customWidth="1"/>
    <col min="151" max="152" width="20.7109375" customWidth="1"/>
    <col min="153" max="154" width="20.7109375" style="5" customWidth="1"/>
    <col min="155" max="156" width="20.7109375" customWidth="1"/>
    <col min="157" max="158" width="20.7109375" style="5" customWidth="1"/>
    <col min="159" max="160" width="20.7109375" customWidth="1"/>
    <col min="161" max="162" width="20.7109375" style="5" customWidth="1"/>
    <col min="163" max="164" width="20.7109375" customWidth="1"/>
    <col min="165" max="166" width="20.7109375" style="5" customWidth="1"/>
    <col min="167" max="168" width="20.7109375" customWidth="1"/>
    <col min="169" max="170" width="20.7109375" style="5" customWidth="1"/>
    <col min="171" max="172" width="20.7109375" customWidth="1"/>
    <col min="173" max="174" width="20.7109375" style="5" customWidth="1"/>
    <col min="175" max="176" width="20.7109375" customWidth="1"/>
    <col min="177" max="178" width="20.7109375" style="5" customWidth="1"/>
    <col min="179" max="180" width="20.7109375" customWidth="1"/>
    <col min="181" max="182" width="20.7109375" style="5" customWidth="1"/>
  </cols>
  <sheetData>
    <row r="1" spans="1:18" ht="15.75" customHeight="1" x14ac:dyDescent="0.2">
      <c r="E1" s="237" t="s">
        <v>136</v>
      </c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9"/>
    </row>
    <row r="2" spans="1:18" ht="15.75" customHeight="1" x14ac:dyDescent="0.2">
      <c r="E2" s="240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</row>
    <row r="4" spans="1:18" s="102" customFormat="1" ht="17.100000000000001" customHeight="1" x14ac:dyDescent="0.2">
      <c r="A4" s="97" t="s">
        <v>16</v>
      </c>
      <c r="B4" s="98"/>
      <c r="C4" s="99" t="s">
        <v>21</v>
      </c>
      <c r="D4" s="100" t="s">
        <v>22</v>
      </c>
      <c r="E4" s="101" t="s">
        <v>86</v>
      </c>
      <c r="F4" s="101" t="s">
        <v>87</v>
      </c>
      <c r="G4" s="101" t="s">
        <v>89</v>
      </c>
      <c r="H4" s="233" t="s">
        <v>88</v>
      </c>
      <c r="I4" s="233"/>
      <c r="J4" s="233"/>
      <c r="K4" s="233"/>
    </row>
    <row r="5" spans="1:18" s="102" customFormat="1" ht="17.100000000000001" customHeight="1" x14ac:dyDescent="0.25">
      <c r="A5" s="98" t="e">
        <f>IF(#REF!&gt;#REF!,#REF!,IF(#REF!&gt;#REF!,#REF!,"Empate"))</f>
        <v>#REF!</v>
      </c>
      <c r="B5" s="98"/>
      <c r="C5" s="106" t="e">
        <f>#REF!</f>
        <v>#REF!</v>
      </c>
      <c r="D5" s="106" t="e">
        <f>#REF!</f>
        <v>#REF!</v>
      </c>
      <c r="E5" s="146">
        <v>43265</v>
      </c>
      <c r="F5" s="147">
        <v>0.5</v>
      </c>
      <c r="G5" s="148" t="s">
        <v>90</v>
      </c>
      <c r="H5" s="149" t="s">
        <v>123</v>
      </c>
      <c r="I5" s="107"/>
      <c r="J5" s="107"/>
      <c r="K5" s="150" t="s">
        <v>82</v>
      </c>
    </row>
    <row r="6" spans="1:18" s="102" customFormat="1" ht="17.100000000000001" customHeight="1" x14ac:dyDescent="0.25">
      <c r="A6" s="98" t="e">
        <f>IF(#REF!&gt;#REF!,#REF!,IF(#REF!&gt;#REF!,#REF!,"Empate"))</f>
        <v>#REF!</v>
      </c>
      <c r="B6" s="98"/>
      <c r="C6" s="106" t="e">
        <f>#REF!</f>
        <v>#REF!</v>
      </c>
      <c r="D6" s="106" t="e">
        <f>#REF!</f>
        <v>#REF!</v>
      </c>
      <c r="E6" s="146">
        <v>43266</v>
      </c>
      <c r="F6" s="147">
        <v>0.375</v>
      </c>
      <c r="G6" s="148" t="s">
        <v>90</v>
      </c>
      <c r="H6" s="151" t="s">
        <v>124</v>
      </c>
      <c r="I6" s="107"/>
      <c r="J6" s="107"/>
      <c r="K6" s="152" t="s">
        <v>1</v>
      </c>
    </row>
    <row r="7" spans="1:18" s="102" customFormat="1" ht="17.100000000000001" customHeight="1" x14ac:dyDescent="0.25">
      <c r="A7" s="98" t="e">
        <f>IF(#REF!&gt;#REF!,#REF!,IF(#REF!&gt;#REF!,#REF!,"Empate"))</f>
        <v>#REF!</v>
      </c>
      <c r="B7" s="98"/>
      <c r="C7" s="106" t="e">
        <f>#REF!</f>
        <v>#REF!</v>
      </c>
      <c r="D7" s="106" t="e">
        <f>'1ª Fase - Formulário'!#REF!</f>
        <v>#REF!</v>
      </c>
      <c r="E7" s="153">
        <v>43266</v>
      </c>
      <c r="F7" s="147">
        <v>0.5</v>
      </c>
      <c r="G7" s="148" t="s">
        <v>91</v>
      </c>
      <c r="H7" s="154" t="s">
        <v>80</v>
      </c>
      <c r="I7" s="107"/>
      <c r="J7" s="107"/>
      <c r="K7" s="155" t="s">
        <v>128</v>
      </c>
    </row>
    <row r="8" spans="1:18" s="102" customFormat="1" ht="17.100000000000001" customHeight="1" x14ac:dyDescent="0.25">
      <c r="A8" s="98" t="e">
        <f>IF(#REF!&gt;#REF!,#REF!,IF(#REF!&gt;#REF!,#REF!,"Empate"))</f>
        <v>#REF!</v>
      </c>
      <c r="B8" s="98" t="s">
        <v>27</v>
      </c>
      <c r="C8" s="106" t="e">
        <f>#REF!</f>
        <v>#REF!</v>
      </c>
      <c r="D8" s="106" t="e">
        <f>'1ª Fase - Formulário'!#REF!</f>
        <v>#REF!</v>
      </c>
      <c r="E8" s="153">
        <v>43266</v>
      </c>
      <c r="F8" s="147">
        <v>0.625</v>
      </c>
      <c r="G8" s="148" t="s">
        <v>91</v>
      </c>
      <c r="H8" s="154" t="s">
        <v>14</v>
      </c>
      <c r="I8" s="107"/>
      <c r="J8" s="107"/>
      <c r="K8" s="155" t="s">
        <v>11</v>
      </c>
    </row>
    <row r="9" spans="1:18" s="102" customFormat="1" ht="17.100000000000001" customHeight="1" x14ac:dyDescent="0.25">
      <c r="A9" s="98" t="e">
        <f>IF(#REF!&gt;#REF!,#REF!,IF(#REF!&gt;#REF!,#REF!,"Empate"))</f>
        <v>#REF!</v>
      </c>
      <c r="B9" s="98" t="s">
        <v>28</v>
      </c>
      <c r="C9" s="106" t="e">
        <f>#REF!</f>
        <v>#REF!</v>
      </c>
      <c r="D9" s="106" t="e">
        <f>'1ª Fase - Formulário'!#REF!</f>
        <v>#REF!</v>
      </c>
      <c r="E9" s="153">
        <v>43267</v>
      </c>
      <c r="F9" s="147">
        <v>0.29166666666666669</v>
      </c>
      <c r="G9" s="148" t="s">
        <v>92</v>
      </c>
      <c r="H9" s="154" t="s">
        <v>8</v>
      </c>
      <c r="I9" s="107"/>
      <c r="J9" s="107"/>
      <c r="K9" s="155" t="s">
        <v>2</v>
      </c>
    </row>
    <row r="10" spans="1:18" s="102" customFormat="1" ht="17.100000000000001" customHeight="1" x14ac:dyDescent="0.25">
      <c r="A10" s="98" t="e">
        <f>IF(#REF!&gt;#REF!,#REF!,IF(#REF!&gt;#REF!,#REF!,"Empate"))</f>
        <v>#REF!</v>
      </c>
      <c r="B10" s="98" t="s">
        <v>29</v>
      </c>
      <c r="C10" s="106" t="e">
        <f>#REF!</f>
        <v>#REF!</v>
      </c>
      <c r="D10" s="106" t="e">
        <f>'1ª Fase - Formulário'!#REF!</f>
        <v>#REF!</v>
      </c>
      <c r="E10" s="153">
        <v>43267</v>
      </c>
      <c r="F10" s="147">
        <v>0.41666666666666669</v>
      </c>
      <c r="G10" s="148" t="s">
        <v>93</v>
      </c>
      <c r="H10" s="154" t="s">
        <v>3</v>
      </c>
      <c r="I10" s="107"/>
      <c r="J10" s="107"/>
      <c r="K10" s="156" t="s">
        <v>129</v>
      </c>
    </row>
    <row r="11" spans="1:18" s="102" customFormat="1" ht="17.100000000000001" customHeight="1" x14ac:dyDescent="0.25">
      <c r="A11" s="98" t="e">
        <f>IF(#REF!&gt;#REF!,#REF!,IF(#REF!&gt;#REF!,#REF!,"Empate"))</f>
        <v>#REF!</v>
      </c>
      <c r="B11" s="98" t="s">
        <v>30</v>
      </c>
      <c r="C11" s="106" t="e">
        <f>#REF!</f>
        <v>#REF!</v>
      </c>
      <c r="D11" s="106" t="e">
        <f>'1ª Fase - Formulário'!#REF!</f>
        <v>#REF!</v>
      </c>
      <c r="E11" s="153">
        <v>43267</v>
      </c>
      <c r="F11" s="147">
        <v>0.54166666666666663</v>
      </c>
      <c r="G11" s="148" t="s">
        <v>92</v>
      </c>
      <c r="H11" s="154" t="s">
        <v>125</v>
      </c>
      <c r="I11" s="107"/>
      <c r="J11" s="107"/>
      <c r="K11" s="155" t="s">
        <v>132</v>
      </c>
    </row>
    <row r="12" spans="1:18" s="102" customFormat="1" ht="17.100000000000001" customHeight="1" x14ac:dyDescent="0.25">
      <c r="A12" s="98" t="e">
        <f>IF(#REF!&gt;#REF!,#REF!,IF(#REF!&gt;#REF!,#REF!,"Empate"))</f>
        <v>#REF!</v>
      </c>
      <c r="B12" s="98" t="s">
        <v>31</v>
      </c>
      <c r="C12" s="106" t="e">
        <f>#REF!</f>
        <v>#REF!</v>
      </c>
      <c r="D12" s="106" t="e">
        <f>'1ª Fase - Formulário'!#REF!</f>
        <v>#REF!</v>
      </c>
      <c r="E12" s="153">
        <v>43267</v>
      </c>
      <c r="F12" s="147">
        <v>0.66666666666666663</v>
      </c>
      <c r="G12" s="148" t="s">
        <v>93</v>
      </c>
      <c r="H12" s="154" t="s">
        <v>83</v>
      </c>
      <c r="I12" s="107"/>
      <c r="J12" s="107"/>
      <c r="K12" s="156" t="s">
        <v>4</v>
      </c>
    </row>
    <row r="13" spans="1:18" s="102" customFormat="1" ht="17.100000000000001" customHeight="1" x14ac:dyDescent="0.25">
      <c r="A13" s="98" t="e">
        <f>IF(#REF!&gt;#REF!,#REF!,IF(#REF!&gt;#REF!,#REF!,"Empate"))</f>
        <v>#REF!</v>
      </c>
      <c r="B13" s="98" t="s">
        <v>32</v>
      </c>
      <c r="C13" s="106" t="e">
        <f>#REF!</f>
        <v>#REF!</v>
      </c>
      <c r="D13" s="106" t="e">
        <f>'1ª Fase - Formulário'!#REF!</f>
        <v>#REF!</v>
      </c>
      <c r="E13" s="153">
        <v>43268</v>
      </c>
      <c r="F13" s="147">
        <v>0.375</v>
      </c>
      <c r="G13" s="148" t="s">
        <v>94</v>
      </c>
      <c r="H13" s="154" t="s">
        <v>84</v>
      </c>
      <c r="I13" s="107"/>
      <c r="J13" s="107"/>
      <c r="K13" s="150" t="s">
        <v>130</v>
      </c>
    </row>
    <row r="14" spans="1:18" s="102" customFormat="1" ht="17.100000000000001" customHeight="1" x14ac:dyDescent="0.25">
      <c r="A14" s="98" t="e">
        <f>IF(#REF!&gt;#REF!,#REF!,IF(#REF!&gt;#REF!,#REF!,"Empate"))</f>
        <v>#REF!</v>
      </c>
      <c r="B14" s="98" t="s">
        <v>33</v>
      </c>
      <c r="C14" s="106" t="e">
        <f>#REF!</f>
        <v>#REF!</v>
      </c>
      <c r="D14" s="106" t="e">
        <f>'1ª Fase - Formulário'!#REF!</f>
        <v>#REF!</v>
      </c>
      <c r="E14" s="153">
        <v>43268</v>
      </c>
      <c r="F14" s="147">
        <v>0.5</v>
      </c>
      <c r="G14" s="148" t="s">
        <v>122</v>
      </c>
      <c r="H14" s="154" t="s">
        <v>7</v>
      </c>
      <c r="I14" s="107"/>
      <c r="J14" s="107"/>
      <c r="K14" s="150" t="s">
        <v>0</v>
      </c>
    </row>
    <row r="15" spans="1:18" s="102" customFormat="1" ht="17.100000000000001" customHeight="1" x14ac:dyDescent="0.25">
      <c r="A15" s="98" t="e">
        <f>IF(#REF!&gt;#REF!,#REF!,IF(#REF!&gt;#REF!,#REF!,"Empate"))</f>
        <v>#REF!</v>
      </c>
      <c r="B15" s="98" t="s">
        <v>34</v>
      </c>
      <c r="C15" s="106" t="e">
        <f>#REF!</f>
        <v>#REF!</v>
      </c>
      <c r="D15" s="106" t="e">
        <f>'1ª Fase - Formulário'!#REF!</f>
        <v>#REF!</v>
      </c>
      <c r="E15" s="157">
        <v>43268</v>
      </c>
      <c r="F15" s="158">
        <v>0.625</v>
      </c>
      <c r="G15" s="159" t="s">
        <v>94</v>
      </c>
      <c r="H15" s="160" t="s">
        <v>12</v>
      </c>
      <c r="I15" s="107"/>
      <c r="J15" s="107"/>
      <c r="K15" s="161" t="s">
        <v>113</v>
      </c>
      <c r="M15" s="103" t="s">
        <v>98</v>
      </c>
      <c r="N15" s="104"/>
      <c r="O15" s="104"/>
      <c r="P15" s="104"/>
      <c r="Q15" s="104"/>
      <c r="R15" s="105"/>
    </row>
    <row r="16" spans="1:18" s="102" customFormat="1" ht="17.100000000000001" customHeight="1" x14ac:dyDescent="0.25">
      <c r="A16" s="98" t="e">
        <f>IF(#REF!&gt;#REF!,#REF!,IF(#REF!&gt;#REF!,#REF!,"Empate"))</f>
        <v>#REF!</v>
      </c>
      <c r="B16" s="98" t="s">
        <v>34</v>
      </c>
      <c r="C16" s="106" t="e">
        <f>#REF!</f>
        <v>#REF!</v>
      </c>
      <c r="D16" s="106" t="e">
        <f>'1ª Fase - Formulário'!#REF!</f>
        <v>#REF!</v>
      </c>
      <c r="E16" s="153">
        <v>43269</v>
      </c>
      <c r="F16" s="147">
        <v>0.375</v>
      </c>
      <c r="G16" s="148" t="s">
        <v>95</v>
      </c>
      <c r="H16" s="154" t="s">
        <v>126</v>
      </c>
      <c r="I16" s="107"/>
      <c r="J16" s="107"/>
      <c r="K16" s="150" t="s">
        <v>133</v>
      </c>
      <c r="M16" s="108"/>
      <c r="N16" s="109"/>
      <c r="O16" s="109"/>
      <c r="P16" s="109"/>
      <c r="Q16" s="109"/>
      <c r="R16" s="110"/>
    </row>
    <row r="17" spans="1:18" s="102" customFormat="1" ht="17.100000000000001" customHeight="1" x14ac:dyDescent="0.25">
      <c r="A17" s="98" t="e">
        <f>IF(#REF!&gt;#REF!,#REF!,IF(#REF!&gt;#REF!,#REF!,"Empate"))</f>
        <v>#REF!</v>
      </c>
      <c r="B17" s="98" t="s">
        <v>34</v>
      </c>
      <c r="C17" s="106" t="e">
        <f>#REF!</f>
        <v>#REF!</v>
      </c>
      <c r="D17" s="106" t="e">
        <f>'1ª Fase - Formulário'!#REF!</f>
        <v>#REF!</v>
      </c>
      <c r="E17" s="153">
        <v>43269</v>
      </c>
      <c r="F17" s="147">
        <v>0.5</v>
      </c>
      <c r="G17" s="148" t="s">
        <v>96</v>
      </c>
      <c r="H17" s="154" t="s">
        <v>81</v>
      </c>
      <c r="I17" s="107"/>
      <c r="J17" s="107"/>
      <c r="K17" s="150" t="s">
        <v>131</v>
      </c>
      <c r="M17" s="108"/>
      <c r="N17" s="109"/>
      <c r="O17" s="109"/>
      <c r="P17" s="109"/>
      <c r="Q17" s="109"/>
      <c r="R17" s="110"/>
    </row>
    <row r="18" spans="1:18" s="102" customFormat="1" ht="17.100000000000001" customHeight="1" x14ac:dyDescent="0.25">
      <c r="A18" s="98" t="e">
        <f>IF(#REF!&gt;#REF!,#REF!,IF(#REF!&gt;#REF!,#REF!,"Empate"))</f>
        <v>#REF!</v>
      </c>
      <c r="B18" s="98" t="s">
        <v>35</v>
      </c>
      <c r="C18" s="106" t="e">
        <f>#REF!</f>
        <v>#REF!</v>
      </c>
      <c r="D18" s="106" t="e">
        <f>'1ª Fase - Formulário'!#REF!</f>
        <v>#REF!</v>
      </c>
      <c r="E18" s="153">
        <v>43269</v>
      </c>
      <c r="F18" s="147">
        <v>0.625</v>
      </c>
      <c r="G18" s="148" t="s">
        <v>96</v>
      </c>
      <c r="H18" s="154" t="s">
        <v>6</v>
      </c>
      <c r="I18" s="107"/>
      <c r="J18" s="107"/>
      <c r="K18" s="150" t="s">
        <v>134</v>
      </c>
      <c r="M18" s="108"/>
      <c r="N18" s="109"/>
      <c r="O18" s="109"/>
      <c r="P18" s="109"/>
      <c r="Q18" s="109"/>
      <c r="R18" s="110"/>
    </row>
    <row r="19" spans="1:18" s="102" customFormat="1" ht="17.100000000000001" customHeight="1" x14ac:dyDescent="0.25">
      <c r="A19" s="98" t="e">
        <f>IF(#REF!&gt;#REF!,#REF!,IF(#REF!&gt;#REF!,#REF!,"Empate"))</f>
        <v>#REF!</v>
      </c>
      <c r="B19" s="98" t="s">
        <v>36</v>
      </c>
      <c r="C19" s="106" t="e">
        <f>#REF!</f>
        <v>#REF!</v>
      </c>
      <c r="D19" s="106" t="e">
        <f>'1ª Fase - Formulário'!#REF!</f>
        <v>#REF!</v>
      </c>
      <c r="E19" s="153">
        <v>43270</v>
      </c>
      <c r="F19" s="147">
        <v>0.375</v>
      </c>
      <c r="G19" s="148" t="s">
        <v>97</v>
      </c>
      <c r="H19" s="154" t="s">
        <v>79</v>
      </c>
      <c r="I19" s="107"/>
      <c r="J19" s="107"/>
      <c r="K19" s="155" t="s">
        <v>10</v>
      </c>
      <c r="M19" s="111"/>
      <c r="N19" s="112"/>
      <c r="O19" s="112"/>
      <c r="P19" s="112"/>
      <c r="Q19" s="112"/>
      <c r="R19" s="113"/>
    </row>
    <row r="20" spans="1:18" s="102" customFormat="1" ht="17.100000000000001" customHeight="1" x14ac:dyDescent="0.25">
      <c r="A20" s="98" t="e">
        <f>IF(#REF!&gt;#REF!,#REF!,IF(#REF!&gt;#REF!,#REF!,"Empate"))</f>
        <v>#REF!</v>
      </c>
      <c r="B20" s="98" t="s">
        <v>37</v>
      </c>
      <c r="C20" s="106" t="e">
        <f>#REF!</f>
        <v>#REF!</v>
      </c>
      <c r="D20" s="106" t="e">
        <f>'1ª Fase - Formulário'!#REF!</f>
        <v>#REF!</v>
      </c>
      <c r="E20" s="153">
        <v>43270</v>
      </c>
      <c r="F20" s="147">
        <v>0.5</v>
      </c>
      <c r="G20" s="148" t="s">
        <v>97</v>
      </c>
      <c r="H20" s="154" t="s">
        <v>127</v>
      </c>
      <c r="I20" s="107"/>
      <c r="J20" s="107"/>
      <c r="K20" s="155" t="s">
        <v>135</v>
      </c>
    </row>
    <row r="21" spans="1:18" s="102" customFormat="1" ht="17.100000000000001" customHeight="1" x14ac:dyDescent="0.25">
      <c r="A21" s="98" t="e">
        <f>IF(#REF!&gt;#REF!,#REF!,IF(#REF!&gt;#REF!,#REF!,"Empate"))</f>
        <v>#REF!</v>
      </c>
      <c r="B21" s="98" t="s">
        <v>38</v>
      </c>
      <c r="C21" s="106" t="e">
        <f>#REF!</f>
        <v>#REF!</v>
      </c>
      <c r="D21" s="106" t="e">
        <f>'1ª Fase - Formulário'!#REF!</f>
        <v>#REF!</v>
      </c>
      <c r="E21" s="146">
        <v>43270</v>
      </c>
      <c r="F21" s="147">
        <v>0.625</v>
      </c>
      <c r="G21" s="148" t="s">
        <v>90</v>
      </c>
      <c r="H21" s="149" t="s">
        <v>124</v>
      </c>
      <c r="I21" s="107"/>
      <c r="J21" s="107"/>
      <c r="K21" s="150" t="s">
        <v>82</v>
      </c>
    </row>
    <row r="22" spans="1:18" s="102" customFormat="1" ht="17.100000000000001" customHeight="1" x14ac:dyDescent="0.25">
      <c r="A22" s="98" t="e">
        <f>IF(#REF!&gt;#REF!,#REF!,IF(#REF!&gt;#REF!,#REF!,"Empate"))</f>
        <v>#REF!</v>
      </c>
      <c r="B22" s="98" t="s">
        <v>39</v>
      </c>
      <c r="C22" s="106" t="e">
        <f>#REF!</f>
        <v>#REF!</v>
      </c>
      <c r="D22" s="106" t="e">
        <f>'1ª Fase - Formulário'!#REF!</f>
        <v>#REF!</v>
      </c>
      <c r="E22" s="153">
        <v>43271</v>
      </c>
      <c r="F22" s="147">
        <v>0.375</v>
      </c>
      <c r="G22" s="148" t="s">
        <v>91</v>
      </c>
      <c r="H22" s="154" t="s">
        <v>128</v>
      </c>
      <c r="I22" s="107"/>
      <c r="J22" s="107"/>
      <c r="K22" s="155" t="s">
        <v>11</v>
      </c>
    </row>
    <row r="23" spans="1:18" s="102" customFormat="1" ht="17.100000000000001" customHeight="1" x14ac:dyDescent="0.25">
      <c r="A23" s="98" t="e">
        <f>IF(#REF!&gt;#REF!,#REF!,IF(#REF!&gt;#REF!,#REF!,"Empate"))</f>
        <v>#REF!</v>
      </c>
      <c r="B23" s="98" t="s">
        <v>40</v>
      </c>
      <c r="C23" s="106" t="e">
        <f>#REF!</f>
        <v>#REF!</v>
      </c>
      <c r="D23" s="106" t="e">
        <f>'1ª Fase - Formulário'!#REF!</f>
        <v>#REF!</v>
      </c>
      <c r="E23" s="146">
        <v>43271</v>
      </c>
      <c r="F23" s="147">
        <v>0.5</v>
      </c>
      <c r="G23" s="148" t="s">
        <v>90</v>
      </c>
      <c r="H23" s="151" t="s">
        <v>123</v>
      </c>
      <c r="I23" s="107"/>
      <c r="J23" s="107"/>
      <c r="K23" s="152" t="s">
        <v>1</v>
      </c>
    </row>
    <row r="24" spans="1:18" s="102" customFormat="1" ht="17.100000000000001" customHeight="1" x14ac:dyDescent="0.25">
      <c r="A24" s="98" t="e">
        <f>IF(#REF!&gt;#REF!,#REF!,IF(#REF!&gt;#REF!,#REF!,"Empate"))</f>
        <v>#REF!</v>
      </c>
      <c r="B24" s="98" t="s">
        <v>40</v>
      </c>
      <c r="C24" s="106" t="e">
        <f>#REF!</f>
        <v>#REF!</v>
      </c>
      <c r="D24" s="106" t="e">
        <f>'1ª Fase - Formulário'!#REF!</f>
        <v>#REF!</v>
      </c>
      <c r="E24" s="153">
        <v>43271</v>
      </c>
      <c r="F24" s="147">
        <v>0.625</v>
      </c>
      <c r="G24" s="148" t="s">
        <v>91</v>
      </c>
      <c r="H24" s="154" t="s">
        <v>14</v>
      </c>
      <c r="I24" s="107"/>
      <c r="J24" s="107"/>
      <c r="K24" s="155" t="s">
        <v>80</v>
      </c>
    </row>
    <row r="25" spans="1:18" s="102" customFormat="1" ht="17.100000000000001" customHeight="1" x14ac:dyDescent="0.25">
      <c r="A25" s="98" t="e">
        <f>IF(#REF!&gt;#REF!,#REF!,IF(#REF!&gt;#REF!,#REF!,"Empate"))</f>
        <v>#REF!</v>
      </c>
      <c r="B25" s="98" t="s">
        <v>40</v>
      </c>
      <c r="C25" s="106" t="e">
        <f>#REF!</f>
        <v>#REF!</v>
      </c>
      <c r="D25" s="106" t="e">
        <f>'1ª Fase - Formulário'!#REF!</f>
        <v>#REF!</v>
      </c>
      <c r="E25" s="153">
        <v>43272</v>
      </c>
      <c r="F25" s="147">
        <v>0.375</v>
      </c>
      <c r="G25" s="148" t="s">
        <v>92</v>
      </c>
      <c r="H25" s="154" t="s">
        <v>8</v>
      </c>
      <c r="I25" s="107"/>
      <c r="J25" s="107"/>
      <c r="K25" s="155" t="s">
        <v>125</v>
      </c>
    </row>
    <row r="26" spans="1:18" s="102" customFormat="1" ht="17.100000000000001" customHeight="1" x14ac:dyDescent="0.25">
      <c r="A26" s="98" t="e">
        <f>IF(#REF!&gt;#REF!,#REF!,IF(#REF!&gt;#REF!,#REF!,"Empate"))</f>
        <v>#REF!</v>
      </c>
      <c r="B26" s="98" t="s">
        <v>41</v>
      </c>
      <c r="C26" s="106" t="e">
        <f>#REF!</f>
        <v>#REF!</v>
      </c>
      <c r="D26" s="106" t="e">
        <f>'1ª Fase - Formulário'!#REF!</f>
        <v>#REF!</v>
      </c>
      <c r="E26" s="153">
        <v>43272</v>
      </c>
      <c r="F26" s="147">
        <v>0.5</v>
      </c>
      <c r="G26" s="148" t="s">
        <v>92</v>
      </c>
      <c r="H26" s="154" t="s">
        <v>2</v>
      </c>
      <c r="I26" s="107"/>
      <c r="J26" s="107"/>
      <c r="K26" s="155" t="s">
        <v>132</v>
      </c>
    </row>
    <row r="27" spans="1:18" s="102" customFormat="1" ht="17.100000000000001" customHeight="1" x14ac:dyDescent="0.25">
      <c r="A27" s="98" t="e">
        <f>IF(#REF!&gt;#REF!,#REF!,IF(#REF!&gt;#REF!,#REF!,"Empate"))</f>
        <v>#REF!</v>
      </c>
      <c r="B27" s="98" t="s">
        <v>42</v>
      </c>
      <c r="C27" s="106" t="e">
        <f>#REF!</f>
        <v>#REF!</v>
      </c>
      <c r="D27" s="106" t="e">
        <f>'1ª Fase - Formulário'!#REF!</f>
        <v>#REF!</v>
      </c>
      <c r="E27" s="153">
        <v>43272</v>
      </c>
      <c r="F27" s="147">
        <v>0.625</v>
      </c>
      <c r="G27" s="148" t="s">
        <v>93</v>
      </c>
      <c r="H27" s="154" t="s">
        <v>3</v>
      </c>
      <c r="I27" s="107"/>
      <c r="J27" s="107"/>
      <c r="K27" s="156" t="s">
        <v>83</v>
      </c>
    </row>
    <row r="28" spans="1:18" s="102" customFormat="1" ht="17.100000000000001" customHeight="1" x14ac:dyDescent="0.25">
      <c r="A28" s="162" t="e">
        <f>IF(#REF!&gt;#REF!,#REF!,IF(#REF!&gt;#REF!,#REF!,"Empate"))</f>
        <v>#REF!</v>
      </c>
      <c r="B28" s="162" t="s">
        <v>42</v>
      </c>
      <c r="C28" s="100" t="e">
        <f>#REF!</f>
        <v>#REF!</v>
      </c>
      <c r="D28" s="100" t="e">
        <f>'1ª Fase - Formulário'!#REF!</f>
        <v>#REF!</v>
      </c>
      <c r="E28" s="157">
        <v>43273</v>
      </c>
      <c r="F28" s="158">
        <v>0.375</v>
      </c>
      <c r="G28" s="159" t="s">
        <v>94</v>
      </c>
      <c r="H28" s="160" t="s">
        <v>12</v>
      </c>
      <c r="I28" s="107"/>
      <c r="J28" s="107"/>
      <c r="K28" s="161" t="s">
        <v>84</v>
      </c>
    </row>
    <row r="29" spans="1:18" s="102" customFormat="1" ht="17.100000000000001" customHeight="1" x14ac:dyDescent="0.25">
      <c r="A29" s="98" t="e">
        <f>IF(#REF!&gt;#REF!,#REF!,IF(#REF!&gt;#REF!,#REF!,"Empate"))</f>
        <v>#REF!</v>
      </c>
      <c r="B29" s="98" t="s">
        <v>42</v>
      </c>
      <c r="C29" s="106" t="e">
        <f>#REF!</f>
        <v>#REF!</v>
      </c>
      <c r="D29" s="106" t="e">
        <f>'1ª Fase - Formulário'!#REF!</f>
        <v>#REF!</v>
      </c>
      <c r="E29" s="153">
        <v>43273</v>
      </c>
      <c r="F29" s="147">
        <v>0.5</v>
      </c>
      <c r="G29" s="148" t="s">
        <v>93</v>
      </c>
      <c r="H29" s="154" t="s">
        <v>129</v>
      </c>
      <c r="I29" s="107"/>
      <c r="J29" s="107"/>
      <c r="K29" s="156" t="s">
        <v>4</v>
      </c>
    </row>
    <row r="30" spans="1:18" s="102" customFormat="1" ht="17.100000000000001" customHeight="1" x14ac:dyDescent="0.25">
      <c r="A30" s="98" t="e">
        <f>IF(#REF!&gt;#REF!,#REF!,IF(#REF!&gt;#REF!,#REF!,"Empate"))</f>
        <v>#REF!</v>
      </c>
      <c r="B30" s="98" t="s">
        <v>43</v>
      </c>
      <c r="C30" s="106" t="e">
        <f>#REF!</f>
        <v>#REF!</v>
      </c>
      <c r="D30" s="106" t="e">
        <f>'1ª Fase - Formulário'!#REF!</f>
        <v>#REF!</v>
      </c>
      <c r="E30" s="153">
        <v>43273</v>
      </c>
      <c r="F30" s="147">
        <v>0.625</v>
      </c>
      <c r="G30" s="148" t="s">
        <v>94</v>
      </c>
      <c r="H30" s="154" t="s">
        <v>130</v>
      </c>
      <c r="I30" s="107"/>
      <c r="J30" s="107"/>
      <c r="K30" s="150" t="s">
        <v>113</v>
      </c>
    </row>
    <row r="31" spans="1:18" s="102" customFormat="1" ht="17.100000000000001" customHeight="1" x14ac:dyDescent="0.25">
      <c r="A31" s="98" t="e">
        <f>IF(#REF!&gt;#REF!,#REF!,IF(#REF!&gt;#REF!,#REF!,"Empate"))</f>
        <v>#REF!</v>
      </c>
      <c r="B31" s="98" t="s">
        <v>43</v>
      </c>
      <c r="C31" s="106" t="e">
        <f>#REF!</f>
        <v>#REF!</v>
      </c>
      <c r="D31" s="106" t="e">
        <f>'1ª Fase - Formulário'!#REF!</f>
        <v>#REF!</v>
      </c>
      <c r="E31" s="153">
        <v>43274</v>
      </c>
      <c r="F31" s="147">
        <v>0.375</v>
      </c>
      <c r="G31" s="148" t="s">
        <v>96</v>
      </c>
      <c r="H31" s="154" t="s">
        <v>81</v>
      </c>
      <c r="I31" s="107"/>
      <c r="J31" s="107"/>
      <c r="K31" s="150" t="s">
        <v>134</v>
      </c>
      <c r="M31" s="249" t="s">
        <v>138</v>
      </c>
      <c r="N31" s="249"/>
      <c r="O31" s="249"/>
      <c r="P31" s="249"/>
      <c r="Q31" s="249"/>
      <c r="R31" s="249"/>
    </row>
    <row r="32" spans="1:18" s="102" customFormat="1" ht="17.100000000000001" customHeight="1" x14ac:dyDescent="0.25">
      <c r="A32" s="98" t="e">
        <f>IF(#REF!&gt;#REF!,#REF!,IF(#REF!&gt;#REF!,#REF!,"Empate"))</f>
        <v>#REF!</v>
      </c>
      <c r="B32" s="98" t="s">
        <v>43</v>
      </c>
      <c r="C32" s="106" t="e">
        <f>#REF!</f>
        <v>#REF!</v>
      </c>
      <c r="D32" s="106" t="e">
        <f>'1ª Fase - Formulário'!#REF!</f>
        <v>#REF!</v>
      </c>
      <c r="E32" s="153">
        <v>43274</v>
      </c>
      <c r="F32" s="147">
        <v>0.5</v>
      </c>
      <c r="G32" s="148" t="s">
        <v>95</v>
      </c>
      <c r="H32" s="154" t="s">
        <v>126</v>
      </c>
      <c r="I32" s="107"/>
      <c r="J32" s="107"/>
      <c r="K32" s="150" t="s">
        <v>0</v>
      </c>
    </row>
    <row r="33" spans="1:18" s="102" customFormat="1" ht="17.100000000000001" customHeight="1" x14ac:dyDescent="0.25">
      <c r="A33" s="98" t="e">
        <f>IF(#REF!&gt;#REF!,#REF!,IF(#REF!&gt;#REF!,#REF!,"Empate"))</f>
        <v>#REF!</v>
      </c>
      <c r="B33" s="98" t="s">
        <v>44</v>
      </c>
      <c r="C33" s="106" t="e">
        <f>#REF!</f>
        <v>#REF!</v>
      </c>
      <c r="D33" s="106" t="e">
        <f>'1ª Fase - Formulário'!#REF!</f>
        <v>#REF!</v>
      </c>
      <c r="E33" s="153">
        <v>43274</v>
      </c>
      <c r="F33" s="147">
        <v>0.625</v>
      </c>
      <c r="G33" s="148" t="s">
        <v>95</v>
      </c>
      <c r="H33" s="154" t="s">
        <v>7</v>
      </c>
      <c r="I33" s="107"/>
      <c r="J33" s="107"/>
      <c r="K33" s="150" t="s">
        <v>133</v>
      </c>
      <c r="M33" s="114" t="s">
        <v>106</v>
      </c>
      <c r="N33" s="115"/>
      <c r="O33" s="115"/>
      <c r="P33" s="115"/>
      <c r="Q33" s="115"/>
      <c r="R33" s="116"/>
    </row>
    <row r="34" spans="1:18" s="102" customFormat="1" ht="17.100000000000001" customHeight="1" x14ac:dyDescent="0.25">
      <c r="A34" s="98" t="e">
        <f>IF(#REF!&gt;#REF!,#REF!,IF(#REF!&gt;#REF!,#REF!,"Empate"))</f>
        <v>#REF!</v>
      </c>
      <c r="B34" s="98" t="s">
        <v>44</v>
      </c>
      <c r="C34" s="106" t="e">
        <f>#REF!</f>
        <v>#REF!</v>
      </c>
      <c r="D34" s="106" t="e">
        <f>'1ª Fase - Formulário'!#REF!</f>
        <v>#REF!</v>
      </c>
      <c r="E34" s="153">
        <v>43275</v>
      </c>
      <c r="F34" s="147">
        <v>0.375</v>
      </c>
      <c r="G34" s="148" t="s">
        <v>96</v>
      </c>
      <c r="H34" s="154" t="s">
        <v>6</v>
      </c>
      <c r="I34" s="107"/>
      <c r="J34" s="107"/>
      <c r="K34" s="150" t="s">
        <v>131</v>
      </c>
      <c r="M34" s="117" t="s">
        <v>137</v>
      </c>
      <c r="N34" s="109"/>
      <c r="O34" s="109"/>
      <c r="P34" s="109"/>
      <c r="Q34" s="109"/>
      <c r="R34" s="110"/>
    </row>
    <row r="35" spans="1:18" s="102" customFormat="1" ht="17.100000000000001" customHeight="1" x14ac:dyDescent="0.25">
      <c r="A35" s="98" t="e">
        <f>IF(#REF!&gt;#REF!,#REF!,IF(#REF!&gt;#REF!,#REF!,"Empate"))</f>
        <v>#REF!</v>
      </c>
      <c r="B35" s="98" t="s">
        <v>44</v>
      </c>
      <c r="C35" s="106" t="e">
        <f>#REF!</f>
        <v>#REF!</v>
      </c>
      <c r="D35" s="106" t="e">
        <f>'1ª Fase - Formulário'!#REF!</f>
        <v>#REF!</v>
      </c>
      <c r="E35" s="153">
        <v>43275</v>
      </c>
      <c r="F35" s="147">
        <v>0.5</v>
      </c>
      <c r="G35" s="148" t="s">
        <v>97</v>
      </c>
      <c r="H35" s="154" t="s">
        <v>10</v>
      </c>
      <c r="I35" s="107"/>
      <c r="J35" s="107"/>
      <c r="K35" s="155" t="s">
        <v>135</v>
      </c>
      <c r="M35" s="234" t="s">
        <v>108</v>
      </c>
      <c r="N35" s="235"/>
      <c r="O35" s="235"/>
      <c r="P35" s="235"/>
      <c r="Q35" s="235"/>
      <c r="R35" s="236"/>
    </row>
    <row r="36" spans="1:18" s="102" customFormat="1" ht="17.100000000000001" customHeight="1" x14ac:dyDescent="0.25">
      <c r="A36" s="98" t="e">
        <f>IF(#REF!&gt;#REF!,#REF!,IF(#REF!&gt;#REF!,#REF!,"Empate"))</f>
        <v>#REF!</v>
      </c>
      <c r="B36" s="98" t="s">
        <v>44</v>
      </c>
      <c r="C36" s="106" t="e">
        <f>#REF!</f>
        <v>#REF!</v>
      </c>
      <c r="D36" s="106" t="e">
        <f>'1ª Fase - Formulário'!#REF!</f>
        <v>#REF!</v>
      </c>
      <c r="E36" s="153">
        <v>43275</v>
      </c>
      <c r="F36" s="147">
        <v>0.625</v>
      </c>
      <c r="G36" s="148" t="s">
        <v>97</v>
      </c>
      <c r="H36" s="154" t="s">
        <v>79</v>
      </c>
      <c r="I36" s="107"/>
      <c r="J36" s="107"/>
      <c r="K36" s="155" t="s">
        <v>127</v>
      </c>
      <c r="M36" s="234"/>
      <c r="N36" s="235"/>
      <c r="O36" s="235"/>
      <c r="P36" s="235"/>
      <c r="Q36" s="235"/>
      <c r="R36" s="236"/>
    </row>
    <row r="37" spans="1:18" s="102" customFormat="1" ht="17.100000000000001" customHeight="1" x14ac:dyDescent="0.25">
      <c r="A37" s="98" t="e">
        <f>IF(#REF!&gt;#REF!,#REF!,IF(#REF!&gt;#REF!,#REF!,"Empate"))</f>
        <v>#REF!</v>
      </c>
      <c r="B37" s="98" t="s">
        <v>45</v>
      </c>
      <c r="C37" s="106" t="e">
        <f>#REF!</f>
        <v>#REF!</v>
      </c>
      <c r="D37" s="106" t="e">
        <f>'1ª Fase - Formulário'!#REF!</f>
        <v>#REF!</v>
      </c>
      <c r="E37" s="146">
        <v>43276</v>
      </c>
      <c r="F37" s="147">
        <v>0.45833333333333331</v>
      </c>
      <c r="G37" s="148" t="s">
        <v>90</v>
      </c>
      <c r="H37" s="151" t="s">
        <v>123</v>
      </c>
      <c r="I37" s="107"/>
      <c r="J37" s="107"/>
      <c r="K37" s="152" t="s">
        <v>124</v>
      </c>
      <c r="M37" s="234" t="s">
        <v>99</v>
      </c>
      <c r="N37" s="235"/>
      <c r="O37" s="235"/>
      <c r="P37" s="235"/>
      <c r="Q37" s="235"/>
      <c r="R37" s="236"/>
    </row>
    <row r="38" spans="1:18" s="102" customFormat="1" ht="17.100000000000001" customHeight="1" x14ac:dyDescent="0.25">
      <c r="A38" s="98" t="e">
        <f>IF(#REF!&gt;#REF!,#REF!,IF(#REF!&gt;#REF!,#REF!,"Empate"))</f>
        <v>#REF!</v>
      </c>
      <c r="B38" s="98" t="s">
        <v>45</v>
      </c>
      <c r="C38" s="106" t="e">
        <f>#REF!</f>
        <v>#REF!</v>
      </c>
      <c r="D38" s="106" t="e">
        <f>'1ª Fase - Formulário'!#REF!</f>
        <v>#REF!</v>
      </c>
      <c r="E38" s="146">
        <v>43276</v>
      </c>
      <c r="F38" s="147">
        <v>0.45833333333333331</v>
      </c>
      <c r="G38" s="148" t="s">
        <v>90</v>
      </c>
      <c r="H38" s="149" t="s">
        <v>82</v>
      </c>
      <c r="I38" s="107"/>
      <c r="J38" s="107"/>
      <c r="K38" s="150" t="s">
        <v>1</v>
      </c>
      <c r="M38" s="234"/>
      <c r="N38" s="235"/>
      <c r="O38" s="235"/>
      <c r="P38" s="235"/>
      <c r="Q38" s="235"/>
      <c r="R38" s="236"/>
    </row>
    <row r="39" spans="1:18" s="102" customFormat="1" ht="17.100000000000001" customHeight="1" x14ac:dyDescent="0.25">
      <c r="A39" s="98" t="e">
        <f>IF(#REF!&gt;#REF!,#REF!,IF(#REF!&gt;#REF!,#REF!,"Empate"))</f>
        <v>#REF!</v>
      </c>
      <c r="B39" s="98" t="s">
        <v>45</v>
      </c>
      <c r="C39" s="106" t="e">
        <f>#REF!</f>
        <v>#REF!</v>
      </c>
      <c r="D39" s="106" t="e">
        <f>'1ª Fase - Formulário'!#REF!</f>
        <v>#REF!</v>
      </c>
      <c r="E39" s="153">
        <v>43276</v>
      </c>
      <c r="F39" s="147">
        <v>0.625</v>
      </c>
      <c r="G39" s="148" t="s">
        <v>91</v>
      </c>
      <c r="H39" s="154" t="s">
        <v>14</v>
      </c>
      <c r="I39" s="107"/>
      <c r="J39" s="107"/>
      <c r="K39" s="155" t="s">
        <v>128</v>
      </c>
      <c r="M39" s="119" t="s">
        <v>100</v>
      </c>
      <c r="N39" s="112"/>
      <c r="O39" s="112"/>
      <c r="P39" s="112"/>
      <c r="Q39" s="112"/>
      <c r="R39" s="113"/>
    </row>
    <row r="40" spans="1:18" s="102" customFormat="1" ht="17.100000000000001" customHeight="1" x14ac:dyDescent="0.25">
      <c r="A40" s="98" t="e">
        <f>IF(#REF!&gt;#REF!,#REF!,IF(#REF!&gt;#REF!,#REF!,"Empate"))</f>
        <v>#REF!</v>
      </c>
      <c r="B40" s="98" t="s">
        <v>46</v>
      </c>
      <c r="C40" s="106" t="e">
        <f>#REF!</f>
        <v>#REF!</v>
      </c>
      <c r="D40" s="106" t="e">
        <f>'1ª Fase - Formulário'!#REF!</f>
        <v>#REF!</v>
      </c>
      <c r="E40" s="153">
        <v>43276</v>
      </c>
      <c r="F40" s="147">
        <v>0.625</v>
      </c>
      <c r="G40" s="148" t="s">
        <v>91</v>
      </c>
      <c r="H40" s="154" t="s">
        <v>80</v>
      </c>
      <c r="I40" s="107"/>
      <c r="J40" s="107"/>
      <c r="K40" s="155" t="s">
        <v>11</v>
      </c>
    </row>
    <row r="41" spans="1:18" s="102" customFormat="1" ht="17.100000000000001" customHeight="1" x14ac:dyDescent="0.25">
      <c r="A41" s="98" t="e">
        <f>IF(#REF!&gt;#REF!,#REF!,IF(#REF!&gt;#REF!,#REF!,"Empate"))</f>
        <v>#REF!</v>
      </c>
      <c r="B41" s="98" t="s">
        <v>47</v>
      </c>
      <c r="C41" s="106" t="e">
        <f>#REF!</f>
        <v>#REF!</v>
      </c>
      <c r="D41" s="106" t="e">
        <f>'1ª Fase - Formulário'!#REF!</f>
        <v>#REF!</v>
      </c>
      <c r="E41" s="153">
        <v>43277</v>
      </c>
      <c r="F41" s="147">
        <v>0.45833333333333331</v>
      </c>
      <c r="G41" s="148" t="s">
        <v>92</v>
      </c>
      <c r="H41" s="154" t="s">
        <v>125</v>
      </c>
      <c r="I41" s="107"/>
      <c r="J41" s="107"/>
      <c r="K41" s="155" t="s">
        <v>2</v>
      </c>
      <c r="M41" s="114" t="s">
        <v>101</v>
      </c>
      <c r="N41" s="115"/>
      <c r="O41" s="115"/>
      <c r="P41" s="115"/>
      <c r="Q41" s="115"/>
      <c r="R41" s="116"/>
    </row>
    <row r="42" spans="1:18" s="102" customFormat="1" ht="17.100000000000001" customHeight="1" x14ac:dyDescent="0.25">
      <c r="A42" s="98" t="e">
        <f>IF(#REF!&gt;#REF!,#REF!,IF(#REF!&gt;#REF!,#REF!,"Empate"))</f>
        <v>#REF!</v>
      </c>
      <c r="B42" s="98" t="s">
        <v>47</v>
      </c>
      <c r="C42" s="106" t="e">
        <f>#REF!</f>
        <v>#REF!</v>
      </c>
      <c r="D42" s="106" t="e">
        <f>'1ª Fase - Formulário'!#REF!</f>
        <v>#REF!</v>
      </c>
      <c r="E42" s="153">
        <v>43277</v>
      </c>
      <c r="F42" s="147">
        <v>0.45833333333333331</v>
      </c>
      <c r="G42" s="148" t="s">
        <v>92</v>
      </c>
      <c r="H42" s="154" t="s">
        <v>8</v>
      </c>
      <c r="I42" s="107"/>
      <c r="J42" s="107"/>
      <c r="K42" s="155" t="s">
        <v>132</v>
      </c>
      <c r="M42" s="117" t="s">
        <v>102</v>
      </c>
      <c r="N42" s="109"/>
      <c r="O42" s="109"/>
      <c r="P42" s="109"/>
      <c r="Q42" s="109"/>
      <c r="R42" s="110"/>
    </row>
    <row r="43" spans="1:18" s="102" customFormat="1" ht="17.100000000000001" customHeight="1" x14ac:dyDescent="0.25">
      <c r="A43" s="98" t="e">
        <f>IF(#REF!&gt;#REF!,#REF!,IF(#REF!&gt;#REF!,#REF!,"Empate"))</f>
        <v>#REF!</v>
      </c>
      <c r="B43" s="98" t="s">
        <v>48</v>
      </c>
      <c r="C43" s="106" t="e">
        <f>#REF!</f>
        <v>#REF!</v>
      </c>
      <c r="D43" s="106" t="e">
        <f>'1ª Fase - Formulário'!#REF!</f>
        <v>#REF!</v>
      </c>
      <c r="E43" s="153">
        <v>43277</v>
      </c>
      <c r="F43" s="147">
        <v>0.625</v>
      </c>
      <c r="G43" s="148" t="s">
        <v>93</v>
      </c>
      <c r="H43" s="154" t="s">
        <v>83</v>
      </c>
      <c r="I43" s="107"/>
      <c r="J43" s="107"/>
      <c r="K43" s="156" t="s">
        <v>129</v>
      </c>
      <c r="M43" s="117" t="s">
        <v>103</v>
      </c>
      <c r="N43" s="109"/>
      <c r="O43" s="109"/>
      <c r="P43" s="109"/>
      <c r="Q43" s="109"/>
      <c r="R43" s="110"/>
    </row>
    <row r="44" spans="1:18" s="102" customFormat="1" ht="17.100000000000001" customHeight="1" x14ac:dyDescent="0.25">
      <c r="A44" s="98" t="e">
        <f>IF(#REF!&gt;#REF!,#REF!,IF(#REF!&gt;#REF!,#REF!,"Empate"))</f>
        <v>#REF!</v>
      </c>
      <c r="B44" s="98" t="s">
        <v>49</v>
      </c>
      <c r="C44" s="106" t="e">
        <f>#REF!</f>
        <v>#REF!</v>
      </c>
      <c r="D44" s="106" t="e">
        <f>'1ª Fase - Formulário'!#REF!</f>
        <v>#REF!</v>
      </c>
      <c r="E44" s="153">
        <v>43277</v>
      </c>
      <c r="F44" s="147">
        <v>0.625</v>
      </c>
      <c r="G44" s="148" t="s">
        <v>93</v>
      </c>
      <c r="H44" s="154" t="s">
        <v>3</v>
      </c>
      <c r="I44" s="107"/>
      <c r="J44" s="107"/>
      <c r="K44" s="156" t="s">
        <v>4</v>
      </c>
      <c r="M44" s="117" t="s">
        <v>104</v>
      </c>
      <c r="N44" s="109"/>
      <c r="O44" s="109"/>
      <c r="P44" s="109"/>
      <c r="Q44" s="109"/>
      <c r="R44" s="110"/>
    </row>
    <row r="45" spans="1:18" s="102" customFormat="1" ht="17.100000000000001" customHeight="1" x14ac:dyDescent="0.25">
      <c r="A45" s="98" t="e">
        <f>IF(#REF!&gt;#REF!,#REF!,IF(#REF!&gt;#REF!,#REF!,"Empate"))</f>
        <v>#REF!</v>
      </c>
      <c r="B45" s="98" t="s">
        <v>50</v>
      </c>
      <c r="C45" s="106" t="e">
        <f>#REF!</f>
        <v>#REF!</v>
      </c>
      <c r="D45" s="106" t="e">
        <f>'1ª Fase - Formulário'!#REF!</f>
        <v>#REF!</v>
      </c>
      <c r="E45" s="153">
        <v>43278</v>
      </c>
      <c r="F45" s="147">
        <v>0.45833333333333331</v>
      </c>
      <c r="G45" s="148" t="s">
        <v>95</v>
      </c>
      <c r="H45" s="154" t="s">
        <v>7</v>
      </c>
      <c r="I45" s="107"/>
      <c r="J45" s="107"/>
      <c r="K45" s="150" t="s">
        <v>126</v>
      </c>
      <c r="M45" s="119" t="s">
        <v>105</v>
      </c>
      <c r="N45" s="112"/>
      <c r="O45" s="112"/>
      <c r="P45" s="112"/>
      <c r="Q45" s="112"/>
      <c r="R45" s="113"/>
    </row>
    <row r="46" spans="1:18" s="102" customFormat="1" ht="17.100000000000001" customHeight="1" x14ac:dyDescent="0.25">
      <c r="A46" s="98" t="e">
        <f>IF(#REF!&gt;#REF!,#REF!,IF(#REF!&gt;#REF!,#REF!,"Empate"))</f>
        <v>#REF!</v>
      </c>
      <c r="B46" s="98" t="s">
        <v>51</v>
      </c>
      <c r="C46" s="106" t="e">
        <f>#REF!</f>
        <v>#REF!</v>
      </c>
      <c r="D46" s="106" t="e">
        <f>'1ª Fase - Formulário'!#REF!</f>
        <v>#REF!</v>
      </c>
      <c r="E46" s="153">
        <v>43278</v>
      </c>
      <c r="F46" s="147">
        <v>0.45833333333333331</v>
      </c>
      <c r="G46" s="148" t="s">
        <v>95</v>
      </c>
      <c r="H46" s="154" t="s">
        <v>0</v>
      </c>
      <c r="I46" s="107"/>
      <c r="J46" s="107"/>
      <c r="K46" s="150" t="s">
        <v>133</v>
      </c>
    </row>
    <row r="47" spans="1:18" s="102" customFormat="1" ht="17.100000000000001" customHeight="1" x14ac:dyDescent="0.25">
      <c r="A47" s="98" t="e">
        <f>IF(#REF!&gt;#REF!,#REF!,IF(#REF!&gt;#REF!,#REF!,"Empate"))</f>
        <v>#REF!</v>
      </c>
      <c r="B47" s="98" t="s">
        <v>52</v>
      </c>
      <c r="C47" s="106" t="e">
        <f>#REF!</f>
        <v>#REF!</v>
      </c>
      <c r="D47" s="106" t="e">
        <f>'1ª Fase - Formulário'!#REF!</f>
        <v>#REF!</v>
      </c>
      <c r="E47" s="157">
        <v>43278</v>
      </c>
      <c r="F47" s="158">
        <v>0.625</v>
      </c>
      <c r="G47" s="159" t="s">
        <v>94</v>
      </c>
      <c r="H47" s="160" t="s">
        <v>12</v>
      </c>
      <c r="I47" s="107"/>
      <c r="J47" s="107"/>
      <c r="K47" s="161" t="s">
        <v>130</v>
      </c>
      <c r="M47" s="114" t="s">
        <v>107</v>
      </c>
      <c r="N47" s="115"/>
      <c r="O47" s="115"/>
      <c r="P47" s="115"/>
      <c r="Q47" s="115"/>
      <c r="R47" s="116"/>
    </row>
    <row r="48" spans="1:18" s="102" customFormat="1" ht="17.100000000000001" customHeight="1" x14ac:dyDescent="0.25">
      <c r="A48" s="98" t="e">
        <f>IF(#REF!&gt;#REF!,#REF!,IF(#REF!&gt;#REF!,#REF!,"Empate"))</f>
        <v>#REF!</v>
      </c>
      <c r="B48" s="98" t="s">
        <v>53</v>
      </c>
      <c r="C48" s="106" t="e">
        <f>#REF!</f>
        <v>#REF!</v>
      </c>
      <c r="D48" s="106" t="e">
        <f>'1ª Fase - Formulário'!#REF!</f>
        <v>#REF!</v>
      </c>
      <c r="E48" s="153">
        <v>43278</v>
      </c>
      <c r="F48" s="147">
        <v>0.625</v>
      </c>
      <c r="G48" s="148" t="s">
        <v>94</v>
      </c>
      <c r="H48" s="154" t="s">
        <v>84</v>
      </c>
      <c r="I48" s="107"/>
      <c r="J48" s="107"/>
      <c r="K48" s="150" t="s">
        <v>113</v>
      </c>
      <c r="M48" s="243">
        <v>50</v>
      </c>
      <c r="N48" s="244"/>
      <c r="O48" s="244"/>
      <c r="P48" s="244"/>
      <c r="Q48" s="244"/>
      <c r="R48" s="245"/>
    </row>
    <row r="49" spans="1:18" s="102" customFormat="1" ht="17.100000000000001" customHeight="1" x14ac:dyDescent="0.25">
      <c r="A49" s="98" t="e">
        <f>IF(#REF!&gt;#REF!,#REF!,IF(#REF!&gt;#REF!,#REF!,"Empate"))</f>
        <v>#REF!</v>
      </c>
      <c r="B49" s="98" t="s">
        <v>54</v>
      </c>
      <c r="C49" s="106" t="e">
        <f>#REF!</f>
        <v>#REF!</v>
      </c>
      <c r="D49" s="106"/>
      <c r="E49" s="153">
        <v>43279</v>
      </c>
      <c r="F49" s="147">
        <v>0.45833333333333331</v>
      </c>
      <c r="G49" s="148" t="s">
        <v>97</v>
      </c>
      <c r="H49" s="154" t="s">
        <v>10</v>
      </c>
      <c r="I49" s="107"/>
      <c r="J49" s="107"/>
      <c r="K49" s="155" t="s">
        <v>127</v>
      </c>
      <c r="M49" s="246"/>
      <c r="N49" s="247"/>
      <c r="O49" s="247"/>
      <c r="P49" s="247"/>
      <c r="Q49" s="247"/>
      <c r="R49" s="248"/>
    </row>
    <row r="50" spans="1:18" s="102" customFormat="1" ht="17.100000000000001" customHeight="1" x14ac:dyDescent="0.25">
      <c r="A50" s="98" t="e">
        <f>IF(#REF!&gt;#REF!,#REF!,IF(#REF!&gt;#REF!,#REF!,"Empate"))</f>
        <v>#REF!</v>
      </c>
      <c r="B50" s="98" t="s">
        <v>55</v>
      </c>
      <c r="C50" s="106" t="e">
        <f>#REF!</f>
        <v>#REF!</v>
      </c>
      <c r="D50" s="106"/>
      <c r="E50" s="153">
        <v>43279</v>
      </c>
      <c r="F50" s="147">
        <v>0.45833333333333331</v>
      </c>
      <c r="G50" s="148" t="s">
        <v>97</v>
      </c>
      <c r="H50" s="154" t="s">
        <v>79</v>
      </c>
      <c r="I50" s="107"/>
      <c r="J50" s="107"/>
      <c r="K50" s="155" t="s">
        <v>135</v>
      </c>
    </row>
    <row r="51" spans="1:18" s="102" customFormat="1" ht="17.100000000000001" customHeight="1" x14ac:dyDescent="0.25">
      <c r="A51" s="98" t="e">
        <f>IF(#REF!&gt;#REF!,#REF!,IF(#REF!&gt;#REF!,#REF!,"Empate"))</f>
        <v>#REF!</v>
      </c>
      <c r="B51" s="98" t="s">
        <v>56</v>
      </c>
      <c r="C51" s="106" t="e">
        <f>#REF!</f>
        <v>#REF!</v>
      </c>
      <c r="D51" s="106"/>
      <c r="E51" s="153">
        <v>43279</v>
      </c>
      <c r="F51" s="147">
        <v>0.625</v>
      </c>
      <c r="G51" s="148" t="s">
        <v>96</v>
      </c>
      <c r="H51" s="154" t="s">
        <v>81</v>
      </c>
      <c r="I51" s="107"/>
      <c r="J51" s="107"/>
      <c r="K51" s="150" t="s">
        <v>6</v>
      </c>
      <c r="M51" s="120" t="s">
        <v>25</v>
      </c>
      <c r="N51" s="115"/>
      <c r="O51" s="115"/>
      <c r="P51" s="115"/>
      <c r="Q51" s="115"/>
      <c r="R51" s="116"/>
    </row>
    <row r="52" spans="1:18" s="102" customFormat="1" ht="17.100000000000001" customHeight="1" x14ac:dyDescent="0.25">
      <c r="A52" s="98" t="e">
        <f>IF(#REF!&gt;#REF!,#REF!,IF(#REF!&gt;#REF!,#REF!,"Empate"))</f>
        <v>#REF!</v>
      </c>
      <c r="B52" s="118" t="s">
        <v>85</v>
      </c>
      <c r="C52" s="106" t="e">
        <f>#REF!</f>
        <v>#REF!</v>
      </c>
      <c r="D52" s="106"/>
      <c r="E52" s="153">
        <v>43279</v>
      </c>
      <c r="F52" s="147">
        <v>0.625</v>
      </c>
      <c r="G52" s="148" t="s">
        <v>96</v>
      </c>
      <c r="H52" s="154" t="s">
        <v>131</v>
      </c>
      <c r="I52" s="107"/>
      <c r="J52" s="107"/>
      <c r="K52" s="150" t="s">
        <v>134</v>
      </c>
      <c r="M52" s="121" t="s">
        <v>26</v>
      </c>
      <c r="N52" s="112"/>
      <c r="O52" s="112"/>
      <c r="P52" s="112"/>
      <c r="Q52" s="112"/>
      <c r="R52" s="113"/>
    </row>
    <row r="53" spans="1:18" ht="15.75" customHeight="1" x14ac:dyDescent="0.2">
      <c r="A53"/>
      <c r="B53"/>
      <c r="C53"/>
      <c r="D53"/>
      <c r="E53"/>
      <c r="F53"/>
      <c r="G53"/>
      <c r="H53"/>
      <c r="I53"/>
      <c r="J53"/>
      <c r="K53"/>
    </row>
    <row r="54" spans="1:18" ht="15.75" customHeight="1" x14ac:dyDescent="0.2">
      <c r="A54"/>
      <c r="B54"/>
      <c r="C54"/>
      <c r="D54"/>
      <c r="E54"/>
      <c r="F54"/>
      <c r="G54"/>
      <c r="H54"/>
      <c r="I54"/>
      <c r="J54"/>
      <c r="K54"/>
    </row>
    <row r="55" spans="1:18" ht="15.75" customHeight="1" x14ac:dyDescent="0.2">
      <c r="A55"/>
      <c r="B55"/>
      <c r="C55"/>
      <c r="D55"/>
      <c r="E55"/>
      <c r="F55"/>
      <c r="G55"/>
      <c r="H55"/>
      <c r="I55"/>
      <c r="J55"/>
      <c r="K55"/>
    </row>
    <row r="56" spans="1:18" ht="15.75" customHeight="1" x14ac:dyDescent="0.2">
      <c r="A56"/>
      <c r="B56"/>
      <c r="C56"/>
      <c r="D56"/>
      <c r="E56"/>
      <c r="F56"/>
      <c r="G56"/>
      <c r="H56"/>
      <c r="I56"/>
      <c r="J56"/>
      <c r="K56"/>
    </row>
    <row r="57" spans="1:18" ht="15.75" customHeight="1" x14ac:dyDescent="0.2">
      <c r="A57"/>
      <c r="B57"/>
      <c r="C57"/>
      <c r="D57"/>
      <c r="E57"/>
      <c r="F57"/>
      <c r="G57"/>
      <c r="H57"/>
      <c r="I57"/>
      <c r="J57"/>
      <c r="K57"/>
    </row>
    <row r="58" spans="1:18" ht="15.75" customHeight="1" x14ac:dyDescent="0.2">
      <c r="A58"/>
      <c r="B58"/>
      <c r="C58"/>
      <c r="D58"/>
      <c r="E58"/>
      <c r="F58"/>
      <c r="G58"/>
      <c r="H58"/>
      <c r="I58"/>
      <c r="J58"/>
      <c r="K58"/>
    </row>
    <row r="59" spans="1:18" ht="15.75" customHeight="1" x14ac:dyDescent="0.2">
      <c r="A59"/>
      <c r="B59"/>
      <c r="C59"/>
      <c r="D59"/>
      <c r="E59"/>
      <c r="F59"/>
      <c r="G59"/>
      <c r="H59"/>
      <c r="I59"/>
      <c r="J59"/>
      <c r="K59"/>
    </row>
    <row r="60" spans="1:18" ht="15.75" customHeight="1" x14ac:dyDescent="0.2">
      <c r="A60"/>
      <c r="B60"/>
      <c r="C60"/>
      <c r="D60"/>
      <c r="E60"/>
      <c r="F60"/>
      <c r="G60"/>
      <c r="H60"/>
      <c r="I60"/>
      <c r="J60"/>
      <c r="K60"/>
    </row>
    <row r="61" spans="1:18" ht="15.75" customHeight="1" x14ac:dyDescent="0.2">
      <c r="A61"/>
      <c r="B61"/>
      <c r="C61"/>
      <c r="D61"/>
      <c r="E61"/>
      <c r="F61"/>
      <c r="G61"/>
      <c r="H61"/>
      <c r="I61"/>
      <c r="J61"/>
      <c r="K61"/>
    </row>
    <row r="62" spans="1:18" ht="15.75" customHeight="1" x14ac:dyDescent="0.2">
      <c r="A62"/>
      <c r="B62"/>
      <c r="C62"/>
      <c r="D62"/>
      <c r="E62"/>
      <c r="F62"/>
      <c r="G62"/>
      <c r="H62"/>
      <c r="I62"/>
      <c r="J62"/>
      <c r="K62"/>
    </row>
    <row r="63" spans="1:18" ht="15.75" customHeight="1" x14ac:dyDescent="0.2">
      <c r="A63"/>
      <c r="B63"/>
      <c r="C63"/>
      <c r="D63"/>
      <c r="E63"/>
      <c r="F63"/>
      <c r="G63"/>
      <c r="H63"/>
      <c r="I63"/>
      <c r="J63"/>
      <c r="K63"/>
    </row>
    <row r="64" spans="1:18" ht="15.75" customHeight="1" x14ac:dyDescent="0.2">
      <c r="A64"/>
      <c r="B64"/>
      <c r="C64"/>
      <c r="D64"/>
      <c r="E64"/>
      <c r="F64"/>
      <c r="G64"/>
      <c r="H64"/>
      <c r="I64"/>
      <c r="J64"/>
      <c r="K64"/>
    </row>
    <row r="65" spans="1:11" ht="15.75" customHeight="1" x14ac:dyDescent="0.2">
      <c r="A65"/>
      <c r="B65"/>
      <c r="C65"/>
      <c r="D65"/>
      <c r="E65"/>
      <c r="F65"/>
      <c r="G65"/>
      <c r="H65"/>
      <c r="I65"/>
      <c r="J65"/>
      <c r="K65"/>
    </row>
    <row r="66" spans="1:11" ht="15.75" customHeight="1" x14ac:dyDescent="0.2">
      <c r="A66"/>
      <c r="B66"/>
      <c r="C66"/>
      <c r="D66"/>
      <c r="E66"/>
      <c r="F66"/>
      <c r="G66"/>
      <c r="H66"/>
      <c r="I66"/>
      <c r="J66"/>
      <c r="K66"/>
    </row>
    <row r="67" spans="1:11" ht="15.75" customHeight="1" x14ac:dyDescent="0.2">
      <c r="A67"/>
      <c r="B67"/>
      <c r="C67"/>
      <c r="D67"/>
      <c r="E67"/>
      <c r="F67"/>
      <c r="G67"/>
      <c r="H67"/>
      <c r="I67"/>
      <c r="J67"/>
      <c r="K67"/>
    </row>
    <row r="68" spans="1:11" ht="15.75" customHeight="1" x14ac:dyDescent="0.2">
      <c r="A68"/>
      <c r="B68"/>
      <c r="C68"/>
      <c r="D68"/>
      <c r="E68"/>
      <c r="F68"/>
      <c r="G68"/>
      <c r="H68"/>
      <c r="I68"/>
      <c r="J68"/>
      <c r="K68"/>
    </row>
    <row r="69" spans="1:11" ht="15.75" customHeight="1" x14ac:dyDescent="0.2">
      <c r="A69"/>
      <c r="B69"/>
      <c r="C69"/>
      <c r="D69"/>
      <c r="E69"/>
      <c r="F69"/>
      <c r="G69"/>
      <c r="H69"/>
      <c r="I69"/>
      <c r="J69"/>
      <c r="K69"/>
    </row>
    <row r="70" spans="1:11" ht="15.75" customHeight="1" x14ac:dyDescent="0.2">
      <c r="A70"/>
      <c r="B70"/>
      <c r="C70"/>
      <c r="D70"/>
      <c r="E70"/>
      <c r="F70"/>
      <c r="G70"/>
      <c r="H70"/>
      <c r="I70"/>
      <c r="J70"/>
      <c r="K70"/>
    </row>
    <row r="71" spans="1:11" ht="15.75" customHeight="1" x14ac:dyDescent="0.2">
      <c r="A71"/>
      <c r="B71"/>
      <c r="C71"/>
      <c r="D71"/>
      <c r="E71"/>
      <c r="F71"/>
      <c r="G71"/>
      <c r="H71"/>
      <c r="I71"/>
      <c r="J71"/>
      <c r="K71"/>
    </row>
    <row r="72" spans="1:11" ht="15.75" customHeight="1" x14ac:dyDescent="0.2">
      <c r="A72"/>
      <c r="B72"/>
      <c r="C72"/>
      <c r="D72"/>
      <c r="E72"/>
      <c r="F72"/>
      <c r="G72"/>
      <c r="H72"/>
      <c r="I72"/>
      <c r="J72"/>
      <c r="K72"/>
    </row>
    <row r="73" spans="1:11" ht="15.75" customHeight="1" x14ac:dyDescent="0.2">
      <c r="A73"/>
      <c r="B73"/>
      <c r="C73"/>
      <c r="D73"/>
      <c r="E73"/>
      <c r="F73"/>
      <c r="G73"/>
      <c r="H73"/>
      <c r="I73"/>
      <c r="J73"/>
      <c r="K73"/>
    </row>
    <row r="74" spans="1:11" ht="15.75" customHeight="1" x14ac:dyDescent="0.2">
      <c r="A74"/>
      <c r="B74"/>
      <c r="C74"/>
      <c r="D74"/>
      <c r="E74"/>
      <c r="F74"/>
      <c r="G74"/>
      <c r="H74"/>
      <c r="I74"/>
      <c r="J74"/>
      <c r="K74"/>
    </row>
    <row r="75" spans="1:11" ht="15.75" customHeight="1" x14ac:dyDescent="0.2">
      <c r="A75"/>
      <c r="B75"/>
      <c r="C75"/>
      <c r="D75"/>
      <c r="E75"/>
      <c r="F75"/>
      <c r="G75"/>
      <c r="H75"/>
      <c r="I75"/>
      <c r="J75"/>
      <c r="K75"/>
    </row>
    <row r="76" spans="1:11" ht="15.75" customHeight="1" x14ac:dyDescent="0.2">
      <c r="A76"/>
      <c r="B76"/>
      <c r="C76"/>
      <c r="D76"/>
      <c r="E76"/>
      <c r="F76"/>
      <c r="G76"/>
      <c r="H76"/>
      <c r="I76"/>
      <c r="J76"/>
      <c r="K76"/>
    </row>
    <row r="77" spans="1:11" ht="15.75" customHeight="1" x14ac:dyDescent="0.2">
      <c r="A77"/>
      <c r="B77"/>
      <c r="C77"/>
      <c r="D77"/>
      <c r="E77"/>
      <c r="F77"/>
      <c r="G77"/>
      <c r="H77"/>
      <c r="I77"/>
      <c r="J77"/>
      <c r="K77"/>
    </row>
    <row r="78" spans="1:11" ht="15.75" customHeight="1" x14ac:dyDescent="0.2">
      <c r="A78"/>
      <c r="B78"/>
      <c r="C78"/>
      <c r="D78"/>
      <c r="E78"/>
      <c r="F78"/>
      <c r="G78"/>
      <c r="H78"/>
      <c r="I78"/>
      <c r="J78"/>
      <c r="K78"/>
    </row>
    <row r="79" spans="1:11" ht="15.75" customHeight="1" x14ac:dyDescent="0.2">
      <c r="A79"/>
      <c r="B79"/>
      <c r="C79"/>
      <c r="D79"/>
      <c r="E79"/>
      <c r="F79"/>
      <c r="G79"/>
      <c r="H79"/>
      <c r="I79"/>
      <c r="J79"/>
      <c r="K79"/>
    </row>
    <row r="80" spans="1:11" ht="15.75" customHeight="1" x14ac:dyDescent="0.2">
      <c r="A80"/>
      <c r="B80"/>
      <c r="C80"/>
      <c r="D80"/>
      <c r="E80"/>
      <c r="F80"/>
      <c r="G80"/>
      <c r="H80"/>
      <c r="I80"/>
      <c r="J80"/>
      <c r="K80"/>
    </row>
    <row r="81" spans="1:11" ht="15.75" customHeight="1" x14ac:dyDescent="0.2">
      <c r="A81"/>
      <c r="B81"/>
      <c r="C81"/>
      <c r="D81"/>
      <c r="E81"/>
      <c r="F81"/>
      <c r="G81"/>
      <c r="H81"/>
      <c r="I81"/>
      <c r="J81"/>
      <c r="K81"/>
    </row>
    <row r="82" spans="1:11" ht="15.75" customHeight="1" x14ac:dyDescent="0.2">
      <c r="A82"/>
      <c r="B82"/>
      <c r="C82"/>
      <c r="D82"/>
      <c r="E82"/>
      <c r="F82"/>
      <c r="G82"/>
      <c r="H82"/>
      <c r="I82"/>
      <c r="J82"/>
      <c r="K82"/>
    </row>
    <row r="83" spans="1:11" ht="15.75" customHeight="1" x14ac:dyDescent="0.2">
      <c r="A83"/>
      <c r="B83"/>
      <c r="C83"/>
      <c r="D83"/>
      <c r="E83"/>
      <c r="F83"/>
      <c r="G83"/>
      <c r="H83"/>
      <c r="I83"/>
      <c r="J83"/>
      <c r="K83"/>
    </row>
    <row r="84" spans="1:11" ht="15.75" customHeight="1" x14ac:dyDescent="0.2">
      <c r="A84"/>
      <c r="B84"/>
      <c r="C84"/>
      <c r="D84"/>
      <c r="E84"/>
      <c r="F84"/>
      <c r="G84"/>
      <c r="H84"/>
      <c r="I84"/>
      <c r="J84"/>
      <c r="K84"/>
    </row>
    <row r="85" spans="1:11" ht="15.75" customHeight="1" x14ac:dyDescent="0.2">
      <c r="A85"/>
      <c r="B85"/>
      <c r="C85"/>
      <c r="D85"/>
      <c r="E85"/>
      <c r="F85"/>
      <c r="G85"/>
      <c r="H85"/>
      <c r="I85"/>
      <c r="J85"/>
      <c r="K85"/>
    </row>
    <row r="86" spans="1:11" ht="15.75" customHeight="1" x14ac:dyDescent="0.2">
      <c r="A86"/>
      <c r="B86"/>
      <c r="C86"/>
      <c r="D86"/>
      <c r="E86"/>
      <c r="F86"/>
      <c r="G86"/>
      <c r="H86"/>
      <c r="I86"/>
      <c r="J86"/>
      <c r="K86"/>
    </row>
    <row r="87" spans="1:11" ht="15.75" customHeight="1" x14ac:dyDescent="0.2">
      <c r="A87"/>
      <c r="B87"/>
      <c r="C87"/>
      <c r="D87"/>
      <c r="E87"/>
      <c r="F87"/>
      <c r="G87"/>
      <c r="H87"/>
      <c r="I87"/>
      <c r="J87"/>
      <c r="K87"/>
    </row>
    <row r="88" spans="1:11" ht="15.75" customHeight="1" x14ac:dyDescent="0.2">
      <c r="A88"/>
      <c r="B88"/>
      <c r="C88"/>
      <c r="D88"/>
      <c r="E88"/>
      <c r="F88"/>
      <c r="G88"/>
      <c r="H88"/>
      <c r="I88"/>
      <c r="J88"/>
      <c r="K88"/>
    </row>
    <row r="89" spans="1:11" ht="15.75" customHeight="1" x14ac:dyDescent="0.2">
      <c r="A89"/>
      <c r="B89"/>
      <c r="C89"/>
      <c r="D89"/>
      <c r="E89"/>
      <c r="F89"/>
      <c r="G89"/>
      <c r="H89"/>
      <c r="I89"/>
      <c r="J89"/>
      <c r="K89"/>
    </row>
    <row r="90" spans="1:11" ht="15.75" customHeight="1" x14ac:dyDescent="0.2">
      <c r="A90"/>
      <c r="B90"/>
      <c r="C90"/>
      <c r="D90"/>
      <c r="E90"/>
      <c r="F90"/>
      <c r="G90"/>
      <c r="H90"/>
      <c r="I90"/>
      <c r="J90"/>
      <c r="K90"/>
    </row>
    <row r="91" spans="1:11" ht="15.75" customHeight="1" x14ac:dyDescent="0.2">
      <c r="A91"/>
      <c r="B91"/>
      <c r="C91"/>
      <c r="D91"/>
      <c r="E91"/>
      <c r="F91"/>
      <c r="G91"/>
      <c r="H91"/>
      <c r="I91"/>
      <c r="J91"/>
      <c r="K91"/>
    </row>
    <row r="92" spans="1:11" ht="15.75" customHeight="1" x14ac:dyDescent="0.2">
      <c r="A92"/>
      <c r="B92"/>
      <c r="C92"/>
      <c r="D92"/>
      <c r="E92"/>
      <c r="F92"/>
      <c r="G92"/>
      <c r="H92"/>
      <c r="I92"/>
      <c r="J92"/>
      <c r="K92"/>
    </row>
    <row r="93" spans="1:11" ht="15.75" customHeight="1" x14ac:dyDescent="0.2">
      <c r="A93"/>
      <c r="B93"/>
      <c r="C93"/>
      <c r="D93"/>
      <c r="E93"/>
      <c r="F93"/>
      <c r="G93"/>
      <c r="H93"/>
      <c r="I93"/>
      <c r="J93"/>
      <c r="K93"/>
    </row>
    <row r="94" spans="1:11" ht="15.75" customHeight="1" x14ac:dyDescent="0.2">
      <c r="A94"/>
      <c r="B94"/>
      <c r="C94"/>
      <c r="D94"/>
      <c r="E94"/>
      <c r="F94"/>
      <c r="G94"/>
      <c r="H94"/>
      <c r="I94"/>
      <c r="J94"/>
      <c r="K94"/>
    </row>
    <row r="95" spans="1:11" ht="15.75" customHeight="1" x14ac:dyDescent="0.2">
      <c r="A95"/>
      <c r="B95"/>
      <c r="C95"/>
      <c r="D95"/>
      <c r="E95"/>
      <c r="F95"/>
      <c r="G95"/>
      <c r="H95"/>
      <c r="I95"/>
      <c r="J95"/>
      <c r="K95"/>
    </row>
    <row r="96" spans="1:11" ht="15.75" customHeight="1" x14ac:dyDescent="0.2">
      <c r="A96"/>
      <c r="B96"/>
      <c r="C96"/>
      <c r="D96"/>
      <c r="E96"/>
      <c r="F96"/>
      <c r="G96"/>
      <c r="H96"/>
      <c r="I96"/>
      <c r="J96"/>
      <c r="K96"/>
    </row>
    <row r="97" spans="1:11" ht="15.75" customHeight="1" x14ac:dyDescent="0.2">
      <c r="A97"/>
      <c r="B97"/>
      <c r="C97"/>
      <c r="D97"/>
      <c r="E97"/>
      <c r="F97"/>
      <c r="G97"/>
      <c r="H97"/>
      <c r="I97"/>
      <c r="J97"/>
      <c r="K97"/>
    </row>
    <row r="98" spans="1:11" ht="15.75" customHeight="1" x14ac:dyDescent="0.2">
      <c r="A98"/>
      <c r="B98"/>
      <c r="C98"/>
      <c r="D98"/>
      <c r="E98"/>
      <c r="F98"/>
      <c r="G98"/>
      <c r="H98"/>
      <c r="I98"/>
      <c r="J98"/>
      <c r="K98"/>
    </row>
    <row r="99" spans="1:11" ht="15.75" customHeight="1" x14ac:dyDescent="0.2">
      <c r="A99"/>
      <c r="B99"/>
      <c r="C99"/>
      <c r="D99"/>
      <c r="E99"/>
      <c r="F99"/>
      <c r="G99"/>
      <c r="H99"/>
      <c r="I99"/>
      <c r="J99"/>
      <c r="K99"/>
    </row>
    <row r="100" spans="1:11" ht="15.75" customHeight="1" x14ac:dyDescent="0.2">
      <c r="A100"/>
      <c r="B100"/>
      <c r="C100"/>
      <c r="D100"/>
      <c r="E100"/>
      <c r="F100"/>
      <c r="G100"/>
      <c r="H100"/>
      <c r="I100"/>
      <c r="J100"/>
      <c r="K100"/>
    </row>
    <row r="101" spans="1:11" ht="15.75" customHeight="1" x14ac:dyDescent="0.2">
      <c r="A101"/>
      <c r="B101"/>
      <c r="C101"/>
      <c r="D101"/>
      <c r="E101"/>
      <c r="F101"/>
      <c r="G101"/>
      <c r="H101"/>
      <c r="I101"/>
      <c r="J101"/>
      <c r="K101"/>
    </row>
    <row r="102" spans="1:11" ht="15.75" customHeight="1" x14ac:dyDescent="0.2">
      <c r="A102"/>
      <c r="B102"/>
      <c r="C102"/>
      <c r="D102"/>
      <c r="E102"/>
      <c r="F102"/>
      <c r="G102"/>
      <c r="H102"/>
      <c r="I102"/>
      <c r="J102"/>
      <c r="K102"/>
    </row>
    <row r="103" spans="1:11" ht="15.75" customHeight="1" x14ac:dyDescent="0.2">
      <c r="A103"/>
      <c r="B103"/>
      <c r="C103"/>
      <c r="D103"/>
      <c r="E103"/>
      <c r="F103"/>
      <c r="G103"/>
      <c r="H103"/>
      <c r="I103"/>
      <c r="J103"/>
      <c r="K103"/>
    </row>
    <row r="104" spans="1:11" ht="15.75" customHeight="1" x14ac:dyDescent="0.2">
      <c r="A104"/>
      <c r="B104"/>
      <c r="C104"/>
      <c r="D104"/>
      <c r="E104"/>
      <c r="F104"/>
      <c r="G104"/>
      <c r="H104"/>
      <c r="I104"/>
      <c r="J104"/>
      <c r="K104"/>
    </row>
    <row r="105" spans="1:11" ht="15.75" customHeight="1" x14ac:dyDescent="0.2">
      <c r="A105"/>
      <c r="B105"/>
      <c r="C105"/>
      <c r="D105"/>
      <c r="E105"/>
      <c r="F105"/>
      <c r="G105"/>
      <c r="H105"/>
      <c r="I105"/>
      <c r="J105"/>
      <c r="K105"/>
    </row>
    <row r="106" spans="1:11" ht="15.75" customHeight="1" x14ac:dyDescent="0.2">
      <c r="A106"/>
      <c r="B106"/>
      <c r="C106"/>
      <c r="D106"/>
      <c r="E106"/>
      <c r="F106"/>
      <c r="G106"/>
      <c r="H106"/>
      <c r="I106"/>
      <c r="J106"/>
      <c r="K106"/>
    </row>
    <row r="107" spans="1:11" ht="15.75" customHeight="1" x14ac:dyDescent="0.2">
      <c r="A107"/>
      <c r="B107"/>
      <c r="C107"/>
      <c r="D107"/>
      <c r="E107"/>
      <c r="F107"/>
      <c r="G107"/>
      <c r="H107"/>
      <c r="I107"/>
      <c r="J107"/>
      <c r="K107"/>
    </row>
    <row r="108" spans="1:11" ht="15.75" customHeight="1" x14ac:dyDescent="0.2">
      <c r="A108"/>
      <c r="B108"/>
      <c r="C108"/>
      <c r="D108"/>
      <c r="E108"/>
      <c r="F108"/>
      <c r="G108"/>
      <c r="H108"/>
      <c r="I108"/>
      <c r="J108"/>
      <c r="K108"/>
    </row>
    <row r="109" spans="1:11" ht="15.75" customHeight="1" x14ac:dyDescent="0.2">
      <c r="A109"/>
      <c r="B109"/>
      <c r="C109"/>
      <c r="D109"/>
      <c r="E109"/>
      <c r="F109"/>
      <c r="G109"/>
      <c r="H109"/>
      <c r="I109"/>
      <c r="J109"/>
      <c r="K109"/>
    </row>
    <row r="110" spans="1:11" ht="15.75" customHeight="1" x14ac:dyDescent="0.2">
      <c r="A110"/>
      <c r="B110"/>
      <c r="C110"/>
      <c r="D110"/>
      <c r="E110"/>
      <c r="F110"/>
      <c r="G110"/>
      <c r="H110"/>
      <c r="I110"/>
      <c r="J110"/>
      <c r="K110"/>
    </row>
    <row r="111" spans="1:11" ht="15.75" customHeight="1" x14ac:dyDescent="0.2">
      <c r="A111"/>
      <c r="B111"/>
      <c r="C111"/>
      <c r="D111"/>
      <c r="E111"/>
      <c r="F111"/>
      <c r="G111"/>
      <c r="H111"/>
      <c r="I111"/>
      <c r="J111"/>
      <c r="K111"/>
    </row>
    <row r="112" spans="1:11" ht="15.75" customHeight="1" x14ac:dyDescent="0.2">
      <c r="A112"/>
      <c r="B112"/>
      <c r="C112"/>
      <c r="D112"/>
      <c r="E112"/>
      <c r="F112"/>
      <c r="G112"/>
      <c r="H112"/>
      <c r="I112"/>
      <c r="J112"/>
      <c r="K112"/>
    </row>
    <row r="113" spans="1:11" ht="15.75" customHeight="1" x14ac:dyDescent="0.2">
      <c r="A113"/>
      <c r="B113"/>
      <c r="C113"/>
      <c r="D113"/>
      <c r="E113"/>
      <c r="F113"/>
      <c r="G113"/>
      <c r="H113"/>
      <c r="I113"/>
      <c r="J113"/>
      <c r="K113"/>
    </row>
    <row r="114" spans="1:11" ht="15.75" customHeight="1" x14ac:dyDescent="0.2">
      <c r="A114"/>
      <c r="B114"/>
      <c r="C114"/>
      <c r="D114"/>
      <c r="E114"/>
      <c r="F114"/>
      <c r="G114"/>
      <c r="H114"/>
      <c r="I114"/>
      <c r="J114"/>
      <c r="K114"/>
    </row>
    <row r="115" spans="1:11" ht="15.75" customHeight="1" x14ac:dyDescent="0.2">
      <c r="A115"/>
      <c r="B115"/>
      <c r="C115"/>
      <c r="D115"/>
      <c r="E115"/>
      <c r="F115"/>
      <c r="G115"/>
      <c r="H115"/>
      <c r="I115"/>
      <c r="J115"/>
      <c r="K115"/>
    </row>
    <row r="116" spans="1:11" ht="15.75" customHeight="1" x14ac:dyDescent="0.2">
      <c r="A116"/>
      <c r="B116"/>
      <c r="C116"/>
      <c r="D116"/>
      <c r="E116"/>
      <c r="F116"/>
      <c r="G116"/>
      <c r="H116"/>
      <c r="I116"/>
      <c r="J116"/>
      <c r="K116"/>
    </row>
    <row r="117" spans="1:11" ht="15.75" customHeight="1" x14ac:dyDescent="0.2">
      <c r="A117"/>
      <c r="B117"/>
      <c r="C117"/>
      <c r="D117"/>
      <c r="E117"/>
      <c r="F117"/>
      <c r="G117"/>
      <c r="H117"/>
      <c r="I117"/>
      <c r="J117"/>
      <c r="K117"/>
    </row>
    <row r="118" spans="1:11" ht="15.75" customHeight="1" x14ac:dyDescent="0.2">
      <c r="A118"/>
      <c r="B118"/>
      <c r="C118"/>
      <c r="D118"/>
      <c r="E118"/>
      <c r="F118"/>
      <c r="G118"/>
      <c r="H118"/>
      <c r="I118"/>
      <c r="J118"/>
      <c r="K118"/>
    </row>
    <row r="119" spans="1:11" ht="15.75" customHeight="1" x14ac:dyDescent="0.2">
      <c r="A119"/>
      <c r="B119"/>
      <c r="C119"/>
      <c r="D119"/>
      <c r="E119"/>
      <c r="F119"/>
      <c r="G119"/>
      <c r="H119"/>
      <c r="I119"/>
      <c r="J119"/>
      <c r="K119"/>
    </row>
    <row r="120" spans="1:11" ht="15.75" customHeight="1" x14ac:dyDescent="0.2">
      <c r="A120"/>
      <c r="B120"/>
      <c r="C120"/>
      <c r="D120"/>
      <c r="E120"/>
      <c r="F120"/>
      <c r="G120"/>
      <c r="H120"/>
      <c r="I120"/>
      <c r="J120"/>
      <c r="K120"/>
    </row>
    <row r="121" spans="1:11" ht="15.75" customHeight="1" x14ac:dyDescent="0.2">
      <c r="A121"/>
      <c r="B121"/>
      <c r="C121"/>
      <c r="D121"/>
      <c r="E121"/>
      <c r="F121"/>
      <c r="G121"/>
      <c r="H121"/>
      <c r="I121"/>
      <c r="J121"/>
      <c r="K121"/>
    </row>
    <row r="122" spans="1:11" ht="15.75" customHeight="1" x14ac:dyDescent="0.2">
      <c r="A122"/>
      <c r="B122"/>
      <c r="C122"/>
      <c r="D122"/>
      <c r="E122"/>
      <c r="F122"/>
      <c r="G122"/>
      <c r="H122"/>
      <c r="I122"/>
      <c r="J122"/>
      <c r="K122"/>
    </row>
    <row r="123" spans="1:11" ht="15.75" customHeight="1" x14ac:dyDescent="0.2">
      <c r="A123"/>
      <c r="B123"/>
      <c r="C123"/>
      <c r="D123"/>
      <c r="E123"/>
      <c r="F123"/>
      <c r="G123"/>
      <c r="H123"/>
      <c r="I123"/>
      <c r="J123"/>
      <c r="K123"/>
    </row>
    <row r="124" spans="1:11" ht="15.75" customHeight="1" x14ac:dyDescent="0.2">
      <c r="A124"/>
      <c r="B124"/>
      <c r="C124"/>
      <c r="D124"/>
      <c r="E124"/>
      <c r="F124"/>
      <c r="G124"/>
      <c r="H124"/>
      <c r="I124"/>
      <c r="J124"/>
      <c r="K124"/>
    </row>
    <row r="125" spans="1:11" ht="15.75" customHeight="1" x14ac:dyDescent="0.2">
      <c r="A125"/>
      <c r="B125"/>
      <c r="C125"/>
      <c r="D125"/>
      <c r="E125"/>
      <c r="F125"/>
      <c r="G125"/>
      <c r="H125"/>
      <c r="I125"/>
      <c r="J125"/>
      <c r="K125"/>
    </row>
    <row r="126" spans="1:11" ht="15.75" customHeight="1" x14ac:dyDescent="0.2">
      <c r="A126"/>
      <c r="B126"/>
      <c r="C126"/>
      <c r="D126"/>
      <c r="E126"/>
      <c r="F126"/>
      <c r="G126"/>
      <c r="H126"/>
      <c r="I126"/>
      <c r="J126"/>
      <c r="K126"/>
    </row>
    <row r="127" spans="1:11" ht="15.75" customHeight="1" x14ac:dyDescent="0.2">
      <c r="A127"/>
      <c r="B127"/>
      <c r="C127"/>
      <c r="D127"/>
      <c r="E127"/>
      <c r="F127"/>
      <c r="G127"/>
      <c r="H127"/>
      <c r="I127"/>
      <c r="J127"/>
      <c r="K127"/>
    </row>
  </sheetData>
  <sheetProtection formatCells="0" formatColumns="0" formatRows="0" insertColumns="0" insertRows="0" insertHyperlinks="0" deleteColumns="0" deleteRows="0" sort="0" autoFilter="0" pivotTables="0"/>
  <mergeCells count="6">
    <mergeCell ref="H4:K4"/>
    <mergeCell ref="M35:R36"/>
    <mergeCell ref="M37:R38"/>
    <mergeCell ref="E1:R2"/>
    <mergeCell ref="M48:R49"/>
    <mergeCell ref="M31:R31"/>
  </mergeCells>
  <hyperlinks>
    <hyperlink ref="M52" r:id="rId1"/>
  </hyperlinks>
  <printOptions horizontalCentered="1"/>
  <pageMargins left="0.23622047244094491" right="0.23622047244094491" top="0.15748031496062992" bottom="0.15748031496062992" header="0.31496062992125984" footer="0.31496062992125984"/>
  <pageSetup paperSize="9" scale="90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Z93"/>
  <sheetViews>
    <sheetView tabSelected="1" topLeftCell="A12" zoomScaleNormal="100" workbookViewId="0">
      <selection activeCell="P39" sqref="P39"/>
    </sheetView>
  </sheetViews>
  <sheetFormatPr defaultColWidth="10.85546875" defaultRowHeight="12.75" x14ac:dyDescent="0.2"/>
  <cols>
    <col min="1" max="1" width="2.7109375" style="43" customWidth="1"/>
    <col min="2" max="2" width="4.85546875" style="37" customWidth="1"/>
    <col min="3" max="3" width="18.7109375" style="38" customWidth="1"/>
    <col min="4" max="5" width="4.28515625" style="39" customWidth="1"/>
    <col min="6" max="6" width="18.7109375" style="40" customWidth="1"/>
    <col min="7" max="8" width="3.85546875" style="38" customWidth="1"/>
    <col min="9" max="9" width="10.42578125" style="37" hidden="1" customWidth="1"/>
    <col min="10" max="10" width="9.140625" style="37" hidden="1" customWidth="1"/>
    <col min="11" max="11" width="2.140625" style="43" customWidth="1"/>
    <col min="12" max="12" width="4.42578125" style="43" customWidth="1"/>
    <col min="13" max="13" width="30.85546875" style="43" customWidth="1"/>
    <col min="14" max="14" width="10.42578125" style="37" customWidth="1"/>
    <col min="15" max="15" width="5.140625" style="43" customWidth="1"/>
    <col min="16" max="16" width="11.7109375" style="38" customWidth="1"/>
    <col min="17" max="18" width="4.28515625" style="39" customWidth="1"/>
    <col min="19" max="19" width="11.7109375" style="40" customWidth="1"/>
    <col min="20" max="21" width="3.85546875" style="38" customWidth="1"/>
    <col min="22" max="22" width="10.42578125" style="37" hidden="1" customWidth="1"/>
    <col min="23" max="23" width="9.140625" style="37" hidden="1" customWidth="1"/>
    <col min="24" max="24" width="8" style="37" customWidth="1"/>
    <col min="25" max="25" width="2.140625" style="43" customWidth="1"/>
    <col min="26" max="26" width="11.7109375" style="38" customWidth="1"/>
    <col min="27" max="28" width="4.28515625" style="39" customWidth="1"/>
    <col min="29" max="29" width="11.7109375" style="40" customWidth="1"/>
    <col min="30" max="31" width="3.85546875" style="38" customWidth="1"/>
    <col min="32" max="32" width="10.42578125" style="37" hidden="1" customWidth="1"/>
    <col min="33" max="33" width="9.140625" style="37" hidden="1" customWidth="1"/>
    <col min="34" max="34" width="8" style="37" customWidth="1"/>
    <col min="35" max="35" width="2.140625" style="43" customWidth="1"/>
    <col min="36" max="36" width="11.7109375" style="38" customWidth="1"/>
    <col min="37" max="38" width="4.28515625" style="39" customWidth="1"/>
    <col min="39" max="39" width="11.7109375" style="40" customWidth="1"/>
    <col min="40" max="41" width="3.85546875" style="38" customWidth="1"/>
    <col min="42" max="42" width="10.42578125" style="37" hidden="1" customWidth="1"/>
    <col min="43" max="43" width="9.140625" style="37" hidden="1" customWidth="1"/>
    <col min="44" max="44" width="8" style="37" customWidth="1"/>
    <col min="45" max="45" width="2.140625" style="43" customWidth="1"/>
    <col min="46" max="46" width="11.7109375" style="38" customWidth="1"/>
    <col min="47" max="48" width="4.28515625" style="39" customWidth="1"/>
    <col min="49" max="49" width="11.7109375" style="40" customWidth="1"/>
    <col min="50" max="51" width="3.85546875" style="38" customWidth="1"/>
    <col min="52" max="52" width="10.42578125" style="37" hidden="1" customWidth="1"/>
    <col min="53" max="53" width="9.140625" style="37" hidden="1" customWidth="1"/>
    <col min="54" max="54" width="8" style="37" customWidth="1"/>
    <col min="55" max="55" width="2.140625" style="43" customWidth="1"/>
    <col min="56" max="56" width="11.7109375" style="38" customWidth="1"/>
    <col min="57" max="58" width="4.28515625" style="39" customWidth="1"/>
    <col min="59" max="59" width="11.7109375" style="40" customWidth="1"/>
    <col min="60" max="61" width="3.85546875" style="38" customWidth="1"/>
    <col min="62" max="62" width="10.42578125" style="37" hidden="1" customWidth="1"/>
    <col min="63" max="63" width="9.140625" style="37" hidden="1" customWidth="1"/>
    <col min="64" max="64" width="8" style="37" customWidth="1"/>
    <col min="65" max="65" width="2.140625" style="43" customWidth="1"/>
    <col min="66" max="66" width="11.7109375" style="38" customWidth="1"/>
    <col min="67" max="68" width="4.28515625" style="39" customWidth="1"/>
    <col min="69" max="69" width="11.7109375" style="40" customWidth="1"/>
    <col min="70" max="71" width="3.85546875" style="38" customWidth="1"/>
    <col min="72" max="72" width="10.42578125" style="37" hidden="1" customWidth="1"/>
    <col min="73" max="73" width="9.140625" style="37" hidden="1" customWidth="1"/>
    <col min="74" max="74" width="8" style="37" customWidth="1"/>
    <col min="75" max="75" width="2.140625" style="43" customWidth="1"/>
    <col min="76" max="76" width="11.7109375" style="38" customWidth="1"/>
    <col min="77" max="78" width="4.28515625" style="39" customWidth="1"/>
    <col min="79" max="79" width="11.7109375" style="40" customWidth="1"/>
    <col min="80" max="81" width="3.85546875" style="38" customWidth="1"/>
    <col min="82" max="82" width="10.42578125" style="37" hidden="1" customWidth="1"/>
    <col min="83" max="83" width="9.140625" style="37" hidden="1" customWidth="1"/>
    <col min="84" max="84" width="8" style="37" customWidth="1"/>
    <col min="85" max="85" width="2.140625" style="43" customWidth="1"/>
    <col min="86" max="86" width="11.7109375" style="38" customWidth="1"/>
    <col min="87" max="88" width="4.28515625" style="39" customWidth="1"/>
    <col min="89" max="89" width="11.7109375" style="40" customWidth="1"/>
    <col min="90" max="91" width="3.85546875" style="38" customWidth="1"/>
    <col min="92" max="92" width="10.42578125" style="37" hidden="1" customWidth="1"/>
    <col min="93" max="93" width="9.140625" style="37" hidden="1" customWidth="1"/>
    <col min="94" max="94" width="8" style="37" customWidth="1"/>
    <col min="95" max="95" width="2.140625" style="43" customWidth="1"/>
    <col min="96" max="96" width="11.7109375" style="38" customWidth="1"/>
    <col min="97" max="98" width="4.28515625" style="39" customWidth="1"/>
    <col min="99" max="99" width="11.7109375" style="40" customWidth="1"/>
    <col min="100" max="101" width="3.85546875" style="38" customWidth="1"/>
    <col min="102" max="102" width="10.42578125" style="37" hidden="1" customWidth="1"/>
    <col min="103" max="103" width="9.140625" style="37" hidden="1" customWidth="1"/>
    <col min="104" max="104" width="8" style="37" customWidth="1"/>
    <col min="105" max="105" width="2.140625" style="43" customWidth="1"/>
    <col min="106" max="106" width="11.7109375" style="38" customWidth="1"/>
    <col min="107" max="108" width="4.28515625" style="39" customWidth="1"/>
    <col min="109" max="109" width="11.7109375" style="40" customWidth="1"/>
    <col min="110" max="111" width="3.85546875" style="38" customWidth="1"/>
    <col min="112" max="112" width="10.42578125" style="37" hidden="1" customWidth="1"/>
    <col min="113" max="113" width="9.140625" style="37" hidden="1" customWidth="1"/>
    <col min="114" max="114" width="8" style="37" customWidth="1"/>
    <col min="115" max="115" width="2.140625" style="43" customWidth="1"/>
    <col min="116" max="116" width="11.7109375" style="38" customWidth="1"/>
    <col min="117" max="118" width="4.28515625" style="39" customWidth="1"/>
    <col min="119" max="119" width="11.7109375" style="40" customWidth="1"/>
    <col min="120" max="121" width="3.85546875" style="38" customWidth="1"/>
    <col min="122" max="122" width="10.42578125" style="37" hidden="1" customWidth="1"/>
    <col min="123" max="123" width="9.140625" style="37" hidden="1" customWidth="1"/>
    <col min="124" max="124" width="8" style="37" customWidth="1"/>
    <col min="125" max="125" width="2.140625" style="43" customWidth="1"/>
    <col min="126" max="126" width="11.7109375" style="38" customWidth="1"/>
    <col min="127" max="128" width="4.28515625" style="39" customWidth="1"/>
    <col min="129" max="129" width="11.7109375" style="40" customWidth="1"/>
    <col min="130" max="131" width="3.85546875" style="38" customWidth="1"/>
    <col min="132" max="132" width="10.42578125" style="37" hidden="1" customWidth="1"/>
    <col min="133" max="133" width="9.140625" style="37" hidden="1" customWidth="1"/>
    <col min="134" max="134" width="8" style="37" customWidth="1"/>
    <col min="135" max="135" width="2.140625" style="43" customWidth="1"/>
    <col min="136" max="136" width="11.7109375" style="38" customWidth="1"/>
    <col min="137" max="138" width="4.28515625" style="39" customWidth="1"/>
    <col min="139" max="139" width="11.7109375" style="40" customWidth="1"/>
    <col min="140" max="141" width="3.85546875" style="38" customWidth="1"/>
    <col min="142" max="142" width="10.42578125" style="37" hidden="1" customWidth="1"/>
    <col min="143" max="143" width="9.140625" style="37" hidden="1" customWidth="1"/>
    <col min="144" max="144" width="8" style="37" customWidth="1"/>
    <col min="145" max="145" width="2.140625" style="43" customWidth="1"/>
    <col min="146" max="146" width="11.7109375" style="38" customWidth="1"/>
    <col min="147" max="148" width="4.28515625" style="39" customWidth="1"/>
    <col min="149" max="149" width="11.7109375" style="40" customWidth="1"/>
    <col min="150" max="151" width="3.85546875" style="38" customWidth="1"/>
    <col min="152" max="152" width="10.42578125" style="37" hidden="1" customWidth="1"/>
    <col min="153" max="153" width="9.140625" style="37" hidden="1" customWidth="1"/>
    <col min="154" max="154" width="8" style="37" customWidth="1"/>
    <col min="155" max="155" width="2.140625" style="43" customWidth="1"/>
    <col min="156" max="156" width="11.7109375" style="38" customWidth="1"/>
    <col min="157" max="158" width="4.28515625" style="39" customWidth="1"/>
    <col min="159" max="159" width="11.7109375" style="40" customWidth="1"/>
    <col min="160" max="161" width="3.85546875" style="38" customWidth="1"/>
    <col min="162" max="162" width="10.42578125" style="37" hidden="1" customWidth="1"/>
    <col min="163" max="163" width="9.140625" style="37" hidden="1" customWidth="1"/>
    <col min="164" max="164" width="8" style="37" customWidth="1"/>
    <col min="165" max="165" width="2.140625" style="43" customWidth="1"/>
    <col min="166" max="166" width="11.7109375" style="38" customWidth="1"/>
    <col min="167" max="168" width="4.28515625" style="39" customWidth="1"/>
    <col min="169" max="169" width="11.7109375" style="40" customWidth="1"/>
    <col min="170" max="171" width="3.85546875" style="38" customWidth="1"/>
    <col min="172" max="172" width="10.42578125" style="37" hidden="1" customWidth="1"/>
    <col min="173" max="173" width="9.140625" style="37" hidden="1" customWidth="1"/>
    <col min="174" max="174" width="8" style="37" customWidth="1"/>
    <col min="175" max="175" width="2.140625" style="43" customWidth="1"/>
    <col min="176" max="176" width="11.7109375" style="38" customWidth="1"/>
    <col min="177" max="178" width="4.28515625" style="39" customWidth="1"/>
    <col min="179" max="179" width="11.7109375" style="40" customWidth="1"/>
    <col min="180" max="181" width="3.85546875" style="38" customWidth="1"/>
    <col min="182" max="182" width="10.42578125" style="37" hidden="1" customWidth="1"/>
    <col min="183" max="183" width="9.140625" style="37" hidden="1" customWidth="1"/>
    <col min="184" max="184" width="8" style="37" customWidth="1"/>
    <col min="185" max="185" width="2.140625" style="43" customWidth="1"/>
    <col min="186" max="186" width="11.7109375" style="38" customWidth="1"/>
    <col min="187" max="188" width="4.28515625" style="39" customWidth="1"/>
    <col min="189" max="189" width="11.7109375" style="40" customWidth="1"/>
    <col min="190" max="191" width="3.85546875" style="38" customWidth="1"/>
    <col min="192" max="192" width="10.42578125" style="37" hidden="1" customWidth="1"/>
    <col min="193" max="193" width="9.140625" style="37" hidden="1" customWidth="1"/>
    <col min="194" max="194" width="8" style="37" customWidth="1"/>
    <col min="195" max="195" width="2.140625" style="43" customWidth="1"/>
    <col min="196" max="196" width="11.7109375" style="38" customWidth="1"/>
    <col min="197" max="198" width="4.28515625" style="39" customWidth="1"/>
    <col min="199" max="199" width="11.7109375" style="40" customWidth="1"/>
    <col min="200" max="201" width="3.85546875" style="38" customWidth="1"/>
    <col min="202" max="202" width="10.42578125" style="37" hidden="1" customWidth="1"/>
    <col min="203" max="203" width="9.140625" style="37" hidden="1" customWidth="1"/>
    <col min="204" max="204" width="8" style="37" customWidth="1"/>
    <col min="205" max="205" width="2.140625" style="43" customWidth="1"/>
    <col min="206" max="206" width="11.7109375" style="38" customWidth="1"/>
    <col min="207" max="208" width="4.28515625" style="39" customWidth="1"/>
    <col min="209" max="209" width="11.7109375" style="40" customWidth="1"/>
    <col min="210" max="211" width="3.85546875" style="38" customWidth="1"/>
    <col min="212" max="212" width="10.42578125" style="37" hidden="1" customWidth="1"/>
    <col min="213" max="213" width="9.140625" style="37" hidden="1" customWidth="1"/>
    <col min="214" max="214" width="8" style="37" customWidth="1"/>
    <col min="215" max="215" width="2.140625" style="43" customWidth="1"/>
    <col min="216" max="216" width="11.7109375" style="38" customWidth="1"/>
    <col min="217" max="218" width="4.28515625" style="39" customWidth="1"/>
    <col min="219" max="219" width="11.7109375" style="40" customWidth="1"/>
    <col min="220" max="221" width="3.85546875" style="38" customWidth="1"/>
    <col min="222" max="222" width="10.42578125" style="37" hidden="1" customWidth="1"/>
    <col min="223" max="223" width="9.140625" style="37" hidden="1" customWidth="1"/>
    <col min="224" max="224" width="8" style="37" customWidth="1"/>
    <col min="225" max="225" width="2.140625" style="43" customWidth="1"/>
    <col min="226" max="226" width="11.7109375" style="38" customWidth="1"/>
    <col min="227" max="228" width="4.28515625" style="39" customWidth="1"/>
    <col min="229" max="229" width="11.7109375" style="40" customWidth="1"/>
    <col min="230" max="231" width="3.85546875" style="38" customWidth="1"/>
    <col min="232" max="232" width="10.42578125" style="37" hidden="1" customWidth="1"/>
    <col min="233" max="233" width="9.140625" style="37" hidden="1" customWidth="1"/>
    <col min="234" max="234" width="8" style="37" customWidth="1"/>
    <col min="235" max="235" width="2.140625" style="43" customWidth="1"/>
    <col min="236" max="236" width="11.7109375" style="38" customWidth="1"/>
    <col min="237" max="238" width="4.28515625" style="39" customWidth="1"/>
    <col min="239" max="239" width="11.7109375" style="40" customWidth="1"/>
    <col min="240" max="241" width="3.85546875" style="38" customWidth="1"/>
    <col min="242" max="242" width="10.42578125" style="37" hidden="1" customWidth="1"/>
    <col min="243" max="243" width="9.140625" style="37" hidden="1" customWidth="1"/>
    <col min="244" max="244" width="8" style="37" customWidth="1"/>
    <col min="245" max="245" width="2.140625" style="43" customWidth="1"/>
    <col min="246" max="246" width="11.7109375" style="38" customWidth="1"/>
    <col min="247" max="248" width="4.28515625" style="39" customWidth="1"/>
    <col min="249" max="249" width="11.7109375" style="40" customWidth="1"/>
    <col min="250" max="251" width="3.85546875" style="38" customWidth="1"/>
    <col min="252" max="252" width="10.42578125" style="37" hidden="1" customWidth="1"/>
    <col min="253" max="253" width="9.140625" style="37" hidden="1" customWidth="1"/>
    <col min="254" max="254" width="8" style="37" customWidth="1"/>
    <col min="255" max="255" width="2.140625" style="43" customWidth="1"/>
    <col min="256" max="256" width="11.7109375" style="38" customWidth="1"/>
    <col min="257" max="258" width="4.28515625" style="39" customWidth="1"/>
    <col min="259" max="259" width="11.7109375" style="40" customWidth="1"/>
    <col min="260" max="261" width="3.85546875" style="38" customWidth="1"/>
    <col min="262" max="262" width="10.42578125" style="37" hidden="1" customWidth="1"/>
    <col min="263" max="263" width="9.140625" style="37" hidden="1" customWidth="1"/>
    <col min="264" max="264" width="8" style="37" customWidth="1"/>
    <col min="265" max="265" width="2.140625" style="43" customWidth="1"/>
    <col min="266" max="266" width="12.7109375" style="38" customWidth="1"/>
    <col min="267" max="268" width="4.28515625" style="39" customWidth="1"/>
    <col min="269" max="269" width="12.7109375" style="40" customWidth="1"/>
    <col min="270" max="271" width="3.85546875" style="38" customWidth="1"/>
    <col min="272" max="272" width="10.42578125" style="37" hidden="1" customWidth="1"/>
    <col min="273" max="273" width="9.140625" style="37" hidden="1" customWidth="1"/>
    <col min="274" max="274" width="8" style="37" customWidth="1"/>
    <col min="275" max="275" width="2.140625" style="43" customWidth="1"/>
    <col min="276" max="276" width="12.7109375" style="38" customWidth="1"/>
    <col min="277" max="278" width="4.28515625" style="39" customWidth="1"/>
    <col min="279" max="279" width="12.7109375" style="40" customWidth="1"/>
    <col min="280" max="281" width="3.85546875" style="38" customWidth="1"/>
    <col min="282" max="282" width="10.42578125" style="37" hidden="1" customWidth="1"/>
    <col min="283" max="283" width="9.140625" style="37" hidden="1" customWidth="1"/>
    <col min="284" max="284" width="8" style="37" customWidth="1"/>
    <col min="285" max="285" width="2.140625" style="43" customWidth="1"/>
    <col min="286" max="286" width="12.7109375" style="38" customWidth="1"/>
    <col min="287" max="288" width="4.28515625" style="39" customWidth="1"/>
    <col min="289" max="289" width="12.7109375" style="40" customWidth="1"/>
    <col min="290" max="291" width="3.85546875" style="38" customWidth="1"/>
    <col min="292" max="292" width="10.42578125" style="37" hidden="1" customWidth="1"/>
    <col min="293" max="293" width="9.140625" style="37" hidden="1" customWidth="1"/>
    <col min="294" max="294" width="8" style="37" customWidth="1"/>
    <col min="295" max="295" width="2.140625" style="43" customWidth="1"/>
    <col min="296" max="296" width="12.7109375" style="38" customWidth="1"/>
    <col min="297" max="298" width="4.28515625" style="39" customWidth="1"/>
    <col min="299" max="299" width="12.7109375" style="40" customWidth="1"/>
    <col min="300" max="301" width="3.85546875" style="38" customWidth="1"/>
    <col min="302" max="302" width="10.42578125" style="37" hidden="1" customWidth="1"/>
    <col min="303" max="303" width="9.140625" style="37" hidden="1" customWidth="1"/>
    <col min="304" max="304" width="8" style="37" customWidth="1"/>
    <col min="305" max="305" width="2.140625" style="43" customWidth="1"/>
    <col min="306" max="306" width="12.7109375" style="38" customWidth="1"/>
    <col min="307" max="308" width="4.28515625" style="39" customWidth="1"/>
    <col min="309" max="309" width="12.7109375" style="40" customWidth="1"/>
    <col min="310" max="311" width="3.85546875" style="38" customWidth="1"/>
    <col min="312" max="312" width="10.42578125" style="37" hidden="1" customWidth="1"/>
    <col min="313" max="313" width="9.140625" style="37" hidden="1" customWidth="1"/>
    <col min="314" max="314" width="8" style="37" customWidth="1"/>
    <col min="315" max="315" width="2.140625" style="43" customWidth="1"/>
    <col min="316" max="316" width="12.7109375" style="38" customWidth="1"/>
    <col min="317" max="318" width="4.28515625" style="39" customWidth="1"/>
    <col min="319" max="319" width="12.7109375" style="40" customWidth="1"/>
    <col min="320" max="321" width="3.85546875" style="38" customWidth="1"/>
    <col min="322" max="322" width="10.42578125" style="37" hidden="1" customWidth="1"/>
    <col min="323" max="323" width="9.140625" style="37" hidden="1" customWidth="1"/>
    <col min="324" max="324" width="8" style="37" customWidth="1"/>
    <col min="325" max="325" width="2.140625" style="43" customWidth="1"/>
    <col min="326" max="326" width="12.7109375" style="38" customWidth="1"/>
    <col min="327" max="328" width="4.28515625" style="39" customWidth="1"/>
    <col min="329" max="329" width="12.7109375" style="40" customWidth="1"/>
    <col min="330" max="331" width="3.85546875" style="38" customWidth="1"/>
    <col min="332" max="332" width="10.42578125" style="37" hidden="1" customWidth="1"/>
    <col min="333" max="333" width="9.140625" style="37" hidden="1" customWidth="1"/>
    <col min="334" max="334" width="8" style="37" customWidth="1"/>
    <col min="335" max="335" width="2.140625" style="43" customWidth="1"/>
    <col min="336" max="336" width="12.7109375" style="38" customWidth="1"/>
    <col min="337" max="338" width="4.28515625" style="39" customWidth="1"/>
    <col min="339" max="339" width="12.7109375" style="40" customWidth="1"/>
    <col min="340" max="341" width="3.85546875" style="38" customWidth="1"/>
    <col min="342" max="342" width="10.42578125" style="37" hidden="1" customWidth="1"/>
    <col min="343" max="343" width="9.140625" style="37" hidden="1" customWidth="1"/>
    <col min="344" max="344" width="8" style="37" customWidth="1"/>
    <col min="345" max="345" width="2.140625" style="43" customWidth="1"/>
    <col min="346" max="346" width="12.7109375" style="38" customWidth="1"/>
    <col min="347" max="348" width="4.28515625" style="39" customWidth="1"/>
    <col min="349" max="349" width="12.7109375" style="40" customWidth="1"/>
    <col min="350" max="351" width="3.85546875" style="38" customWidth="1"/>
    <col min="352" max="352" width="10.42578125" style="37" hidden="1" customWidth="1"/>
    <col min="353" max="353" width="9.140625" style="37" hidden="1" customWidth="1"/>
    <col min="354" max="354" width="8" style="37" customWidth="1"/>
    <col min="355" max="355" width="2.140625" style="43" customWidth="1"/>
    <col min="356" max="356" width="12.7109375" style="38" customWidth="1"/>
    <col min="357" max="358" width="4.28515625" style="39" customWidth="1"/>
    <col min="359" max="359" width="12.7109375" style="40" customWidth="1"/>
    <col min="360" max="361" width="3.85546875" style="38" customWidth="1"/>
    <col min="362" max="362" width="10.42578125" style="37" hidden="1" customWidth="1"/>
    <col min="363" max="363" width="9.140625" style="37" hidden="1" customWidth="1"/>
    <col min="364" max="364" width="8" style="37" customWidth="1"/>
    <col min="365" max="16384" width="10.85546875" style="43"/>
  </cols>
  <sheetData>
    <row r="1" spans="2:364" ht="12.75" hidden="1" customHeight="1" x14ac:dyDescent="0.2"/>
    <row r="2" spans="2:364" ht="12.75" hidden="1" customHeight="1" x14ac:dyDescent="0.2">
      <c r="B2" s="79" t="s">
        <v>57</v>
      </c>
      <c r="C2" s="80"/>
      <c r="D2" s="80"/>
      <c r="E2" s="80"/>
      <c r="F2" s="80"/>
      <c r="G2" s="81"/>
      <c r="H2" s="81"/>
      <c r="P2" s="43"/>
      <c r="Q2" s="43"/>
      <c r="R2" s="43"/>
      <c r="S2" s="43"/>
      <c r="T2" s="43"/>
      <c r="U2" s="43"/>
      <c r="V2" s="43"/>
      <c r="Z2" s="43"/>
      <c r="AA2" s="43"/>
      <c r="AB2" s="43"/>
      <c r="AC2" s="43"/>
      <c r="AD2" s="43"/>
      <c r="AE2" s="43"/>
      <c r="AF2" s="43"/>
      <c r="AJ2" s="43"/>
      <c r="AK2" s="43"/>
      <c r="AL2" s="43"/>
      <c r="AM2" s="43"/>
      <c r="AN2" s="43"/>
      <c r="AO2" s="43"/>
      <c r="AP2" s="43"/>
      <c r="AT2" s="43"/>
      <c r="AU2" s="43"/>
      <c r="AV2" s="43"/>
      <c r="AW2" s="43"/>
      <c r="AX2" s="43"/>
      <c r="AY2" s="43"/>
      <c r="AZ2" s="43"/>
      <c r="BD2" s="43"/>
      <c r="BE2" s="43"/>
      <c r="BF2" s="43"/>
      <c r="BG2" s="43"/>
      <c r="BH2" s="43"/>
      <c r="BI2" s="43"/>
      <c r="BJ2" s="43"/>
      <c r="BN2" s="43"/>
      <c r="BO2" s="43"/>
      <c r="BP2" s="43"/>
      <c r="BQ2" s="43"/>
      <c r="BR2" s="43"/>
      <c r="BS2" s="43"/>
      <c r="BT2" s="43"/>
      <c r="BX2" s="43"/>
      <c r="BY2" s="43"/>
      <c r="BZ2" s="43"/>
      <c r="CA2" s="43"/>
      <c r="CB2" s="43"/>
      <c r="CC2" s="43"/>
      <c r="CD2" s="43"/>
      <c r="CH2" s="43"/>
      <c r="CI2" s="43"/>
      <c r="CJ2" s="43"/>
      <c r="CK2" s="43"/>
      <c r="CL2" s="43"/>
      <c r="CM2" s="43"/>
      <c r="CN2" s="43"/>
      <c r="CR2" s="43"/>
      <c r="CS2" s="43"/>
      <c r="CT2" s="43"/>
      <c r="CU2" s="43"/>
      <c r="CV2" s="43"/>
      <c r="CW2" s="43"/>
      <c r="CX2" s="43"/>
      <c r="DB2" s="43"/>
      <c r="DC2" s="43"/>
      <c r="DD2" s="43"/>
      <c r="DE2" s="43"/>
      <c r="DF2" s="43"/>
      <c r="DG2" s="43"/>
      <c r="DH2" s="43"/>
      <c r="DL2" s="43"/>
      <c r="DM2" s="43"/>
      <c r="DN2" s="43"/>
      <c r="DO2" s="43"/>
      <c r="DP2" s="43"/>
      <c r="DQ2" s="43"/>
      <c r="DR2" s="43"/>
      <c r="DV2" s="43"/>
      <c r="DW2" s="43"/>
      <c r="DX2" s="43"/>
      <c r="DY2" s="43"/>
      <c r="DZ2" s="43"/>
      <c r="EA2" s="43"/>
      <c r="EB2" s="43"/>
      <c r="EF2" s="43"/>
      <c r="EG2" s="43"/>
      <c r="EH2" s="43"/>
      <c r="EI2" s="43"/>
      <c r="EJ2" s="43"/>
      <c r="EK2" s="43"/>
      <c r="EL2" s="43"/>
      <c r="EP2" s="43"/>
      <c r="EQ2" s="43"/>
      <c r="ER2" s="43"/>
      <c r="ES2" s="43"/>
      <c r="ET2" s="43"/>
      <c r="EU2" s="43"/>
      <c r="EV2" s="43"/>
      <c r="EZ2" s="43"/>
      <c r="FA2" s="43"/>
      <c r="FB2" s="43"/>
      <c r="FC2" s="43"/>
      <c r="FD2" s="43"/>
      <c r="FE2" s="43"/>
      <c r="FF2" s="43"/>
      <c r="FJ2" s="43"/>
      <c r="FK2" s="43"/>
      <c r="FL2" s="43"/>
      <c r="FM2" s="43"/>
      <c r="FN2" s="43"/>
      <c r="FO2" s="43"/>
      <c r="FP2" s="43"/>
      <c r="FT2" s="43"/>
      <c r="FU2" s="43"/>
      <c r="FV2" s="43"/>
      <c r="FW2" s="43"/>
      <c r="FX2" s="43"/>
      <c r="FY2" s="43"/>
      <c r="FZ2" s="43"/>
      <c r="GD2" s="43"/>
      <c r="GE2" s="43"/>
      <c r="GF2" s="43"/>
      <c r="GG2" s="43"/>
      <c r="GH2" s="43"/>
      <c r="GI2" s="43"/>
      <c r="GJ2" s="43"/>
      <c r="GN2" s="43"/>
      <c r="GO2" s="43"/>
      <c r="GP2" s="43"/>
      <c r="GQ2" s="43"/>
      <c r="GR2" s="43"/>
      <c r="GS2" s="43"/>
      <c r="GT2" s="43"/>
      <c r="GX2" s="43"/>
      <c r="GY2" s="43"/>
      <c r="GZ2" s="43"/>
      <c r="HA2" s="43"/>
      <c r="HB2" s="43"/>
      <c r="HC2" s="43"/>
      <c r="HD2" s="43"/>
      <c r="HH2" s="43"/>
      <c r="HI2" s="43"/>
      <c r="HJ2" s="43"/>
      <c r="HK2" s="43"/>
      <c r="HL2" s="43"/>
      <c r="HM2" s="43"/>
      <c r="HN2" s="43"/>
      <c r="HR2" s="43"/>
      <c r="HS2" s="43"/>
      <c r="HT2" s="43"/>
      <c r="HU2" s="43"/>
      <c r="HV2" s="43"/>
      <c r="HW2" s="43"/>
      <c r="HX2" s="43"/>
      <c r="IB2" s="43"/>
      <c r="IC2" s="43"/>
      <c r="ID2" s="43"/>
      <c r="IE2" s="43"/>
      <c r="IF2" s="43"/>
      <c r="IG2" s="43"/>
      <c r="IH2" s="43"/>
      <c r="IL2" s="43"/>
      <c r="IM2" s="43"/>
      <c r="IN2" s="43"/>
      <c r="IO2" s="43"/>
      <c r="IP2" s="43"/>
      <c r="IQ2" s="43"/>
      <c r="IR2" s="43"/>
      <c r="IV2" s="43"/>
      <c r="IW2" s="43"/>
      <c r="IX2" s="43"/>
      <c r="IY2" s="43"/>
      <c r="IZ2" s="43"/>
      <c r="JA2" s="43"/>
      <c r="JB2" s="43"/>
      <c r="JF2" s="43"/>
      <c r="JG2" s="43"/>
      <c r="JH2" s="43"/>
      <c r="JI2" s="43"/>
      <c r="JJ2" s="43"/>
      <c r="JK2" s="43"/>
      <c r="JL2" s="43"/>
      <c r="JP2" s="43"/>
      <c r="JQ2" s="43"/>
      <c r="JR2" s="43"/>
      <c r="JS2" s="43"/>
      <c r="JT2" s="43"/>
      <c r="JU2" s="43"/>
      <c r="JV2" s="43"/>
      <c r="JZ2" s="43"/>
      <c r="KA2" s="43"/>
      <c r="KB2" s="43"/>
      <c r="KC2" s="43"/>
      <c r="KD2" s="43"/>
      <c r="KE2" s="43"/>
      <c r="KF2" s="43"/>
      <c r="KJ2" s="43"/>
      <c r="KK2" s="43"/>
      <c r="KL2" s="43"/>
      <c r="KM2" s="43"/>
      <c r="KN2" s="43"/>
      <c r="KO2" s="43"/>
      <c r="KP2" s="43"/>
      <c r="KT2" s="43"/>
      <c r="KU2" s="43"/>
      <c r="KV2" s="43"/>
      <c r="KW2" s="43"/>
      <c r="KX2" s="43"/>
      <c r="KY2" s="43"/>
      <c r="KZ2" s="43"/>
      <c r="LD2" s="43"/>
      <c r="LE2" s="43"/>
      <c r="LF2" s="43"/>
      <c r="LG2" s="43"/>
      <c r="LH2" s="43"/>
      <c r="LI2" s="43"/>
      <c r="LJ2" s="43"/>
      <c r="LN2" s="43"/>
      <c r="LO2" s="43"/>
      <c r="LP2" s="43"/>
      <c r="LQ2" s="43"/>
      <c r="LR2" s="43"/>
      <c r="LS2" s="43"/>
      <c r="LT2" s="43"/>
      <c r="LX2" s="43"/>
      <c r="LY2" s="43"/>
      <c r="LZ2" s="43"/>
      <c r="MA2" s="43"/>
      <c r="MB2" s="43"/>
      <c r="MC2" s="43"/>
      <c r="MD2" s="43"/>
      <c r="MH2" s="43"/>
      <c r="MI2" s="43"/>
      <c r="MJ2" s="43"/>
      <c r="MK2" s="43"/>
      <c r="ML2" s="43"/>
      <c r="MM2" s="43"/>
      <c r="MN2" s="43"/>
      <c r="MR2" s="43"/>
      <c r="MS2" s="43"/>
      <c r="MT2" s="43"/>
      <c r="MU2" s="43"/>
      <c r="MV2" s="43"/>
      <c r="MW2" s="43"/>
      <c r="MX2" s="43"/>
    </row>
    <row r="3" spans="2:364" ht="12.75" hidden="1" customHeight="1" x14ac:dyDescent="0.2">
      <c r="B3" s="82"/>
      <c r="C3" s="83"/>
      <c r="D3" s="83"/>
      <c r="E3" s="83"/>
      <c r="F3" s="83"/>
      <c r="G3" s="84"/>
      <c r="H3" s="84"/>
      <c r="P3" s="43"/>
      <c r="Q3" s="43"/>
      <c r="R3" s="43"/>
      <c r="S3" s="43"/>
      <c r="T3" s="43"/>
      <c r="U3" s="43"/>
      <c r="V3" s="43"/>
      <c r="Z3" s="43"/>
      <c r="AA3" s="43"/>
      <c r="AB3" s="43"/>
      <c r="AC3" s="43"/>
      <c r="AD3" s="43"/>
      <c r="AE3" s="43"/>
      <c r="AF3" s="43"/>
      <c r="AJ3" s="43"/>
      <c r="AK3" s="43"/>
      <c r="AL3" s="43"/>
      <c r="AM3" s="43"/>
      <c r="AN3" s="43"/>
      <c r="AO3" s="43"/>
      <c r="AP3" s="43"/>
      <c r="AT3" s="43"/>
      <c r="AU3" s="43"/>
      <c r="AV3" s="43"/>
      <c r="AW3" s="43"/>
      <c r="AX3" s="43"/>
      <c r="AY3" s="43"/>
      <c r="AZ3" s="43"/>
      <c r="BD3" s="43"/>
      <c r="BE3" s="43"/>
      <c r="BF3" s="43"/>
      <c r="BG3" s="43"/>
      <c r="BH3" s="43"/>
      <c r="BI3" s="43"/>
      <c r="BJ3" s="43"/>
      <c r="BN3" s="43"/>
      <c r="BO3" s="43"/>
      <c r="BP3" s="43"/>
      <c r="BQ3" s="43"/>
      <c r="BR3" s="43"/>
      <c r="BS3" s="43"/>
      <c r="BT3" s="43"/>
      <c r="BX3" s="43"/>
      <c r="BY3" s="43"/>
      <c r="BZ3" s="43"/>
      <c r="CA3" s="43"/>
      <c r="CB3" s="43"/>
      <c r="CC3" s="43"/>
      <c r="CD3" s="43"/>
      <c r="CH3" s="43"/>
      <c r="CI3" s="43"/>
      <c r="CJ3" s="43"/>
      <c r="CK3" s="43"/>
      <c r="CL3" s="43"/>
      <c r="CM3" s="43"/>
      <c r="CN3" s="43"/>
      <c r="CR3" s="43"/>
      <c r="CS3" s="43"/>
      <c r="CT3" s="43"/>
      <c r="CU3" s="43"/>
      <c r="CV3" s="43"/>
      <c r="CW3" s="43"/>
      <c r="CX3" s="43"/>
      <c r="DB3" s="43"/>
      <c r="DC3" s="43"/>
      <c r="DD3" s="43"/>
      <c r="DE3" s="43"/>
      <c r="DF3" s="43"/>
      <c r="DG3" s="43"/>
      <c r="DH3" s="43"/>
      <c r="DL3" s="43"/>
      <c r="DM3" s="43"/>
      <c r="DN3" s="43"/>
      <c r="DO3" s="43"/>
      <c r="DP3" s="43"/>
      <c r="DQ3" s="43"/>
      <c r="DR3" s="43"/>
      <c r="DV3" s="43"/>
      <c r="DW3" s="43"/>
      <c r="DX3" s="43"/>
      <c r="DY3" s="43"/>
      <c r="DZ3" s="43"/>
      <c r="EA3" s="43"/>
      <c r="EB3" s="43"/>
      <c r="EF3" s="43"/>
      <c r="EG3" s="43"/>
      <c r="EH3" s="43"/>
      <c r="EI3" s="43"/>
      <c r="EJ3" s="43"/>
      <c r="EK3" s="43"/>
      <c r="EL3" s="43"/>
      <c r="EP3" s="43"/>
      <c r="EQ3" s="43"/>
      <c r="ER3" s="43"/>
      <c r="ES3" s="43"/>
      <c r="ET3" s="43"/>
      <c r="EU3" s="43"/>
      <c r="EV3" s="43"/>
      <c r="EZ3" s="43"/>
      <c r="FA3" s="43"/>
      <c r="FB3" s="43"/>
      <c r="FC3" s="43"/>
      <c r="FD3" s="43"/>
      <c r="FE3" s="43"/>
      <c r="FF3" s="43"/>
      <c r="FJ3" s="43"/>
      <c r="FK3" s="43"/>
      <c r="FL3" s="43"/>
      <c r="FM3" s="43"/>
      <c r="FN3" s="43"/>
      <c r="FO3" s="43"/>
      <c r="FP3" s="43"/>
      <c r="FT3" s="43"/>
      <c r="FU3" s="43"/>
      <c r="FV3" s="43"/>
      <c r="FW3" s="43"/>
      <c r="FX3" s="43"/>
      <c r="FY3" s="43"/>
      <c r="FZ3" s="43"/>
      <c r="GD3" s="43"/>
      <c r="GE3" s="43"/>
      <c r="GF3" s="43"/>
      <c r="GG3" s="43"/>
      <c r="GH3" s="43"/>
      <c r="GI3" s="43"/>
      <c r="GJ3" s="43"/>
      <c r="GN3" s="43"/>
      <c r="GO3" s="43"/>
      <c r="GP3" s="43"/>
      <c r="GQ3" s="43"/>
      <c r="GR3" s="43"/>
      <c r="GS3" s="43"/>
      <c r="GT3" s="43"/>
      <c r="GX3" s="43"/>
      <c r="GY3" s="43"/>
      <c r="GZ3" s="43"/>
      <c r="HA3" s="43"/>
      <c r="HB3" s="43"/>
      <c r="HC3" s="43"/>
      <c r="HD3" s="43"/>
      <c r="HH3" s="43"/>
      <c r="HI3" s="43"/>
      <c r="HJ3" s="43"/>
      <c r="HK3" s="43"/>
      <c r="HL3" s="43"/>
      <c r="HM3" s="43"/>
      <c r="HN3" s="43"/>
      <c r="HR3" s="43"/>
      <c r="HS3" s="43"/>
      <c r="HT3" s="43"/>
      <c r="HU3" s="43"/>
      <c r="HV3" s="43"/>
      <c r="HW3" s="43"/>
      <c r="HX3" s="43"/>
      <c r="IB3" s="43"/>
      <c r="IC3" s="43"/>
      <c r="ID3" s="43"/>
      <c r="IE3" s="43"/>
      <c r="IF3" s="43"/>
      <c r="IG3" s="43"/>
      <c r="IH3" s="43"/>
      <c r="IL3" s="43"/>
      <c r="IM3" s="43"/>
      <c r="IN3" s="43"/>
      <c r="IO3" s="43"/>
      <c r="IP3" s="43"/>
      <c r="IQ3" s="43"/>
      <c r="IR3" s="43"/>
      <c r="IV3" s="43"/>
      <c r="IW3" s="43"/>
      <c r="IX3" s="43"/>
      <c r="IY3" s="43"/>
      <c r="IZ3" s="43"/>
      <c r="JA3" s="43"/>
      <c r="JB3" s="43"/>
      <c r="JF3" s="43"/>
      <c r="JG3" s="43"/>
      <c r="JH3" s="43"/>
      <c r="JI3" s="43"/>
      <c r="JJ3" s="43"/>
      <c r="JK3" s="43"/>
      <c r="JL3" s="43"/>
      <c r="JP3" s="43"/>
      <c r="JQ3" s="43"/>
      <c r="JR3" s="43"/>
      <c r="JS3" s="43"/>
      <c r="JT3" s="43"/>
      <c r="JU3" s="43"/>
      <c r="JV3" s="43"/>
      <c r="JZ3" s="43"/>
      <c r="KA3" s="43"/>
      <c r="KB3" s="43"/>
      <c r="KC3" s="43"/>
      <c r="KD3" s="43"/>
      <c r="KE3" s="43"/>
      <c r="KF3" s="43"/>
      <c r="KJ3" s="43"/>
      <c r="KK3" s="43"/>
      <c r="KL3" s="43"/>
      <c r="KM3" s="43"/>
      <c r="KN3" s="43"/>
      <c r="KO3" s="43"/>
      <c r="KP3" s="43"/>
      <c r="KT3" s="43"/>
      <c r="KU3" s="43"/>
      <c r="KV3" s="43"/>
      <c r="KW3" s="43"/>
      <c r="KX3" s="43"/>
      <c r="KY3" s="43"/>
      <c r="KZ3" s="43"/>
      <c r="LD3" s="43"/>
      <c r="LE3" s="43"/>
      <c r="LF3" s="43"/>
      <c r="LG3" s="43"/>
      <c r="LH3" s="43"/>
      <c r="LI3" s="43"/>
      <c r="LJ3" s="43"/>
      <c r="LN3" s="43"/>
      <c r="LO3" s="43"/>
      <c r="LP3" s="43"/>
      <c r="LQ3" s="43"/>
      <c r="LR3" s="43"/>
      <c r="LS3" s="43"/>
      <c r="LT3" s="43"/>
      <c r="LX3" s="43"/>
      <c r="LY3" s="43"/>
      <c r="LZ3" s="43"/>
      <c r="MA3" s="43"/>
      <c r="MB3" s="43"/>
      <c r="MC3" s="43"/>
      <c r="MD3" s="43"/>
      <c r="MH3" s="43"/>
      <c r="MI3" s="43"/>
      <c r="MJ3" s="43"/>
      <c r="MK3" s="43"/>
      <c r="ML3" s="43"/>
      <c r="MM3" s="43"/>
      <c r="MN3" s="43"/>
      <c r="MR3" s="43"/>
      <c r="MS3" s="43"/>
      <c r="MT3" s="43"/>
      <c r="MU3" s="43"/>
      <c r="MV3" s="43"/>
      <c r="MW3" s="43"/>
      <c r="MX3" s="43"/>
    </row>
    <row r="4" spans="2:364" ht="12.75" hidden="1" customHeight="1" x14ac:dyDescent="0.2">
      <c r="B4" s="27">
        <v>49</v>
      </c>
      <c r="C4" s="28" t="s">
        <v>12</v>
      </c>
      <c r="D4" s="1">
        <v>1</v>
      </c>
      <c r="E4" s="2">
        <v>1</v>
      </c>
      <c r="F4" s="29" t="s">
        <v>13</v>
      </c>
      <c r="G4" s="1">
        <v>3</v>
      </c>
      <c r="H4" s="2">
        <v>2</v>
      </c>
      <c r="I4" s="37" t="str">
        <f t="shared" ref="I4:I9" si="0">IF(D4=E4,IF(G4&gt;H4,C4,F4),IF(D4&gt;E4,C4,F4))</f>
        <v>Brasil</v>
      </c>
      <c r="J4" s="37">
        <f>IF(D4=E4,2,IF(D4&gt;E4,1,3))</f>
        <v>2</v>
      </c>
      <c r="P4" s="43"/>
      <c r="Q4" s="43"/>
      <c r="R4" s="43"/>
      <c r="S4" s="43"/>
      <c r="T4" s="43"/>
      <c r="U4" s="43"/>
      <c r="V4" s="43"/>
      <c r="Z4" s="43"/>
      <c r="AA4" s="43"/>
      <c r="AB4" s="43"/>
      <c r="AC4" s="43"/>
      <c r="AD4" s="43"/>
      <c r="AE4" s="43"/>
      <c r="AF4" s="43"/>
      <c r="AJ4" s="43"/>
      <c r="AK4" s="43"/>
      <c r="AL4" s="43"/>
      <c r="AM4" s="43"/>
      <c r="AN4" s="43"/>
      <c r="AO4" s="43"/>
      <c r="AP4" s="43"/>
      <c r="AT4" s="43"/>
      <c r="AU4" s="43"/>
      <c r="AV4" s="43"/>
      <c r="AW4" s="43"/>
      <c r="AX4" s="43"/>
      <c r="AY4" s="43"/>
      <c r="AZ4" s="43"/>
      <c r="BD4" s="43"/>
      <c r="BE4" s="43"/>
      <c r="BF4" s="43"/>
      <c r="BG4" s="43"/>
      <c r="BH4" s="43"/>
      <c r="BI4" s="43"/>
      <c r="BJ4" s="43"/>
      <c r="BN4" s="43"/>
      <c r="BO4" s="43"/>
      <c r="BP4" s="43"/>
      <c r="BQ4" s="43"/>
      <c r="BR4" s="43"/>
      <c r="BS4" s="43"/>
      <c r="BT4" s="43"/>
      <c r="BX4" s="43"/>
      <c r="BY4" s="43"/>
      <c r="BZ4" s="43"/>
      <c r="CA4" s="43"/>
      <c r="CB4" s="43"/>
      <c r="CC4" s="43"/>
      <c r="CD4" s="43"/>
      <c r="CH4" s="43"/>
      <c r="CI4" s="43"/>
      <c r="CJ4" s="43"/>
      <c r="CK4" s="43"/>
      <c r="CL4" s="43"/>
      <c r="CM4" s="43"/>
      <c r="CN4" s="43"/>
      <c r="CR4" s="43"/>
      <c r="CS4" s="43"/>
      <c r="CT4" s="43"/>
      <c r="CU4" s="43"/>
      <c r="CV4" s="43"/>
      <c r="CW4" s="43"/>
      <c r="CX4" s="43"/>
      <c r="DB4" s="43"/>
      <c r="DC4" s="43"/>
      <c r="DD4" s="43"/>
      <c r="DE4" s="43"/>
      <c r="DF4" s="43"/>
      <c r="DG4" s="43"/>
      <c r="DH4" s="43"/>
      <c r="DL4" s="43"/>
      <c r="DM4" s="43"/>
      <c r="DN4" s="43"/>
      <c r="DO4" s="43"/>
      <c r="DP4" s="43"/>
      <c r="DQ4" s="43"/>
      <c r="DR4" s="43"/>
      <c r="DV4" s="43"/>
      <c r="DW4" s="43"/>
      <c r="DX4" s="43"/>
      <c r="DY4" s="43"/>
      <c r="DZ4" s="43"/>
      <c r="EA4" s="43"/>
      <c r="EB4" s="43"/>
      <c r="EF4" s="43"/>
      <c r="EG4" s="43"/>
      <c r="EH4" s="43"/>
      <c r="EI4" s="43"/>
      <c r="EJ4" s="43"/>
      <c r="EK4" s="43"/>
      <c r="EL4" s="43"/>
      <c r="EP4" s="43"/>
      <c r="EQ4" s="43"/>
      <c r="ER4" s="43"/>
      <c r="ES4" s="43"/>
      <c r="ET4" s="43"/>
      <c r="EU4" s="43"/>
      <c r="EV4" s="43"/>
      <c r="EZ4" s="43"/>
      <c r="FA4" s="43"/>
      <c r="FB4" s="43"/>
      <c r="FC4" s="43"/>
      <c r="FD4" s="43"/>
      <c r="FE4" s="43"/>
      <c r="FF4" s="43"/>
      <c r="FJ4" s="43"/>
      <c r="FK4" s="43"/>
      <c r="FL4" s="43"/>
      <c r="FM4" s="43"/>
      <c r="FN4" s="43"/>
      <c r="FO4" s="43"/>
      <c r="FP4" s="43"/>
      <c r="FT4" s="43"/>
      <c r="FU4" s="43"/>
      <c r="FV4" s="43"/>
      <c r="FW4" s="43"/>
      <c r="FX4" s="43"/>
      <c r="FY4" s="43"/>
      <c r="FZ4" s="43"/>
      <c r="GD4" s="43"/>
      <c r="GE4" s="43"/>
      <c r="GF4" s="43"/>
      <c r="GG4" s="43"/>
      <c r="GH4" s="43"/>
      <c r="GI4" s="43"/>
      <c r="GJ4" s="43"/>
      <c r="GN4" s="43"/>
      <c r="GO4" s="43"/>
      <c r="GP4" s="43"/>
      <c r="GQ4" s="43"/>
      <c r="GR4" s="43"/>
      <c r="GS4" s="43"/>
      <c r="GT4" s="43"/>
      <c r="GX4" s="43"/>
      <c r="GY4" s="43"/>
      <c r="GZ4" s="43"/>
      <c r="HA4" s="43"/>
      <c r="HB4" s="43"/>
      <c r="HC4" s="43"/>
      <c r="HD4" s="43"/>
      <c r="HH4" s="43"/>
      <c r="HI4" s="43"/>
      <c r="HJ4" s="43"/>
      <c r="HK4" s="43"/>
      <c r="HL4" s="43"/>
      <c r="HM4" s="43"/>
      <c r="HN4" s="43"/>
      <c r="HR4" s="43"/>
      <c r="HS4" s="43"/>
      <c r="HT4" s="43"/>
      <c r="HU4" s="43"/>
      <c r="HV4" s="43"/>
      <c r="HW4" s="43"/>
      <c r="HX4" s="43"/>
      <c r="IB4" s="43"/>
      <c r="IC4" s="43"/>
      <c r="ID4" s="43"/>
      <c r="IE4" s="43"/>
      <c r="IF4" s="43"/>
      <c r="IG4" s="43"/>
      <c r="IH4" s="43"/>
      <c r="IL4" s="43"/>
      <c r="IM4" s="43"/>
      <c r="IN4" s="43"/>
      <c r="IO4" s="43"/>
      <c r="IP4" s="43"/>
      <c r="IQ4" s="43"/>
      <c r="IR4" s="43"/>
      <c r="IV4" s="43"/>
      <c r="IW4" s="43"/>
      <c r="IX4" s="43"/>
      <c r="IY4" s="43"/>
      <c r="IZ4" s="43"/>
      <c r="JA4" s="43"/>
      <c r="JB4" s="43"/>
      <c r="JF4" s="43"/>
      <c r="JG4" s="43"/>
      <c r="JH4" s="43"/>
      <c r="JI4" s="43"/>
      <c r="JJ4" s="43"/>
      <c r="JK4" s="43"/>
      <c r="JL4" s="43"/>
      <c r="JP4" s="43"/>
      <c r="JQ4" s="43"/>
      <c r="JR4" s="43"/>
      <c r="JS4" s="43"/>
      <c r="JT4" s="43"/>
      <c r="JU4" s="43"/>
      <c r="JV4" s="43"/>
      <c r="JZ4" s="43"/>
      <c r="KA4" s="43"/>
      <c r="KB4" s="43"/>
      <c r="KC4" s="43"/>
      <c r="KD4" s="43"/>
      <c r="KE4" s="43"/>
      <c r="KF4" s="43"/>
      <c r="KJ4" s="43"/>
      <c r="KK4" s="43"/>
      <c r="KL4" s="43"/>
      <c r="KM4" s="43"/>
      <c r="KN4" s="43"/>
      <c r="KO4" s="43"/>
      <c r="KP4" s="43"/>
      <c r="KT4" s="43"/>
      <c r="KU4" s="43"/>
      <c r="KV4" s="43"/>
      <c r="KW4" s="43"/>
      <c r="KX4" s="43"/>
      <c r="KY4" s="43"/>
      <c r="KZ4" s="43"/>
      <c r="LD4" s="43"/>
      <c r="LE4" s="43"/>
      <c r="LF4" s="43"/>
      <c r="LG4" s="43"/>
      <c r="LH4" s="43"/>
      <c r="LI4" s="43"/>
      <c r="LJ4" s="43"/>
      <c r="LN4" s="43"/>
      <c r="LO4" s="43"/>
      <c r="LP4" s="43"/>
      <c r="LQ4" s="43"/>
      <c r="LR4" s="43"/>
      <c r="LS4" s="43"/>
      <c r="LT4" s="43"/>
      <c r="LX4" s="43"/>
      <c r="LY4" s="43"/>
      <c r="LZ4" s="43"/>
      <c r="MA4" s="43"/>
      <c r="MB4" s="43"/>
      <c r="MC4" s="43"/>
      <c r="MD4" s="43"/>
      <c r="MH4" s="43"/>
      <c r="MI4" s="43"/>
      <c r="MJ4" s="43"/>
      <c r="MK4" s="43"/>
      <c r="ML4" s="43"/>
      <c r="MM4" s="43"/>
      <c r="MN4" s="43"/>
      <c r="MR4" s="43"/>
      <c r="MS4" s="43"/>
      <c r="MT4" s="43"/>
      <c r="MU4" s="43"/>
      <c r="MV4" s="43"/>
      <c r="MW4" s="43"/>
      <c r="MX4" s="43"/>
    </row>
    <row r="5" spans="2:364" ht="12.75" hidden="1" customHeight="1" x14ac:dyDescent="0.2">
      <c r="B5" s="30">
        <v>50</v>
      </c>
      <c r="C5" s="31" t="s">
        <v>79</v>
      </c>
      <c r="D5" s="3">
        <v>2</v>
      </c>
      <c r="E5" s="4">
        <v>0</v>
      </c>
      <c r="F5" s="32" t="s">
        <v>1</v>
      </c>
      <c r="G5" s="3"/>
      <c r="H5" s="4"/>
      <c r="I5" s="37" t="str">
        <f t="shared" si="0"/>
        <v>Colômbia</v>
      </c>
      <c r="J5" s="37">
        <f t="shared" ref="J5:J11" si="1">IF(D5=E5,2,IF(D5&gt;E5,1,3))</f>
        <v>1</v>
      </c>
      <c r="P5" s="43"/>
      <c r="Q5" s="43"/>
      <c r="R5" s="43"/>
      <c r="S5" s="43"/>
      <c r="T5" s="43"/>
      <c r="U5" s="43"/>
      <c r="V5" s="43"/>
      <c r="Z5" s="43"/>
      <c r="AA5" s="43"/>
      <c r="AB5" s="43"/>
      <c r="AC5" s="43"/>
      <c r="AD5" s="43"/>
      <c r="AE5" s="43"/>
      <c r="AF5" s="43"/>
      <c r="AJ5" s="43"/>
      <c r="AK5" s="43"/>
      <c r="AL5" s="43"/>
      <c r="AM5" s="43"/>
      <c r="AN5" s="43"/>
      <c r="AO5" s="43"/>
      <c r="AP5" s="43"/>
      <c r="AT5" s="43"/>
      <c r="AU5" s="43"/>
      <c r="AV5" s="43"/>
      <c r="AW5" s="43"/>
      <c r="AX5" s="43"/>
      <c r="AY5" s="43"/>
      <c r="AZ5" s="43"/>
      <c r="BD5" s="43"/>
      <c r="BE5" s="43"/>
      <c r="BF5" s="43"/>
      <c r="BG5" s="43"/>
      <c r="BH5" s="43"/>
      <c r="BI5" s="43"/>
      <c r="BJ5" s="43"/>
      <c r="BN5" s="43"/>
      <c r="BO5" s="43"/>
      <c r="BP5" s="43"/>
      <c r="BQ5" s="43"/>
      <c r="BR5" s="43"/>
      <c r="BS5" s="43"/>
      <c r="BT5" s="43"/>
      <c r="BX5" s="43"/>
      <c r="BY5" s="43"/>
      <c r="BZ5" s="43"/>
      <c r="CA5" s="43"/>
      <c r="CB5" s="43"/>
      <c r="CC5" s="43"/>
      <c r="CD5" s="43"/>
      <c r="CH5" s="43"/>
      <c r="CI5" s="43"/>
      <c r="CJ5" s="43"/>
      <c r="CK5" s="43"/>
      <c r="CL5" s="43"/>
      <c r="CM5" s="43"/>
      <c r="CN5" s="43"/>
      <c r="CR5" s="43"/>
      <c r="CS5" s="43"/>
      <c r="CT5" s="43"/>
      <c r="CU5" s="43"/>
      <c r="CV5" s="43"/>
      <c r="CW5" s="43"/>
      <c r="CX5" s="43"/>
      <c r="DB5" s="43"/>
      <c r="DC5" s="43"/>
      <c r="DD5" s="43"/>
      <c r="DE5" s="43"/>
      <c r="DF5" s="43"/>
      <c r="DG5" s="43"/>
      <c r="DH5" s="43"/>
      <c r="DL5" s="43"/>
      <c r="DM5" s="43"/>
      <c r="DN5" s="43"/>
      <c r="DO5" s="43"/>
      <c r="DP5" s="43"/>
      <c r="DQ5" s="43"/>
      <c r="DR5" s="43"/>
      <c r="DV5" s="43"/>
      <c r="DW5" s="43"/>
      <c r="DX5" s="43"/>
      <c r="DY5" s="43"/>
      <c r="DZ5" s="43"/>
      <c r="EA5" s="43"/>
      <c r="EB5" s="43"/>
      <c r="EF5" s="43"/>
      <c r="EG5" s="43"/>
      <c r="EH5" s="43"/>
      <c r="EI5" s="43"/>
      <c r="EJ5" s="43"/>
      <c r="EK5" s="43"/>
      <c r="EL5" s="43"/>
      <c r="EP5" s="43"/>
      <c r="EQ5" s="43"/>
      <c r="ER5" s="43"/>
      <c r="ES5" s="43"/>
      <c r="ET5" s="43"/>
      <c r="EU5" s="43"/>
      <c r="EV5" s="43"/>
      <c r="EZ5" s="43"/>
      <c r="FA5" s="43"/>
      <c r="FB5" s="43"/>
      <c r="FC5" s="43"/>
      <c r="FD5" s="43"/>
      <c r="FE5" s="43"/>
      <c r="FF5" s="43"/>
      <c r="FJ5" s="43"/>
      <c r="FK5" s="43"/>
      <c r="FL5" s="43"/>
      <c r="FM5" s="43"/>
      <c r="FN5" s="43"/>
      <c r="FO5" s="43"/>
      <c r="FP5" s="43"/>
      <c r="FT5" s="43"/>
      <c r="FU5" s="43"/>
      <c r="FV5" s="43"/>
      <c r="FW5" s="43"/>
      <c r="FX5" s="43"/>
      <c r="FY5" s="43"/>
      <c r="FZ5" s="43"/>
      <c r="GD5" s="43"/>
      <c r="GE5" s="43"/>
      <c r="GF5" s="43"/>
      <c r="GG5" s="43"/>
      <c r="GH5" s="43"/>
      <c r="GI5" s="43"/>
      <c r="GJ5" s="43"/>
      <c r="GN5" s="43"/>
      <c r="GO5" s="43"/>
      <c r="GP5" s="43"/>
      <c r="GQ5" s="43"/>
      <c r="GR5" s="43"/>
      <c r="GS5" s="43"/>
      <c r="GT5" s="43"/>
      <c r="GX5" s="43"/>
      <c r="GY5" s="43"/>
      <c r="GZ5" s="43"/>
      <c r="HA5" s="43"/>
      <c r="HB5" s="43"/>
      <c r="HC5" s="43"/>
      <c r="HD5" s="43"/>
      <c r="HH5" s="43"/>
      <c r="HI5" s="43"/>
      <c r="HJ5" s="43"/>
      <c r="HK5" s="43"/>
      <c r="HL5" s="43"/>
      <c r="HM5" s="43"/>
      <c r="HN5" s="43"/>
      <c r="HR5" s="43"/>
      <c r="HS5" s="43"/>
      <c r="HT5" s="43"/>
      <c r="HU5" s="43"/>
      <c r="HV5" s="43"/>
      <c r="HW5" s="43"/>
      <c r="HX5" s="43"/>
      <c r="IB5" s="43"/>
      <c r="IC5" s="43"/>
      <c r="ID5" s="43"/>
      <c r="IE5" s="43"/>
      <c r="IF5" s="43"/>
      <c r="IG5" s="43"/>
      <c r="IH5" s="43"/>
      <c r="IL5" s="43"/>
      <c r="IM5" s="43"/>
      <c r="IN5" s="43"/>
      <c r="IO5" s="43"/>
      <c r="IP5" s="43"/>
      <c r="IQ5" s="43"/>
      <c r="IR5" s="43"/>
      <c r="IV5" s="43"/>
      <c r="IW5" s="43"/>
      <c r="IX5" s="43"/>
      <c r="IY5" s="43"/>
      <c r="IZ5" s="43"/>
      <c r="JA5" s="43"/>
      <c r="JB5" s="43"/>
      <c r="JF5" s="43"/>
      <c r="JG5" s="43"/>
      <c r="JH5" s="43"/>
      <c r="JI5" s="43"/>
      <c r="JJ5" s="43"/>
      <c r="JK5" s="43"/>
      <c r="JL5" s="43"/>
      <c r="JP5" s="43"/>
      <c r="JQ5" s="43"/>
      <c r="JR5" s="43"/>
      <c r="JS5" s="43"/>
      <c r="JT5" s="43"/>
      <c r="JU5" s="43"/>
      <c r="JV5" s="43"/>
      <c r="JZ5" s="43"/>
      <c r="KA5" s="43"/>
      <c r="KB5" s="43"/>
      <c r="KC5" s="43"/>
      <c r="KD5" s="43"/>
      <c r="KE5" s="43"/>
      <c r="KF5" s="43"/>
      <c r="KJ5" s="43"/>
      <c r="KK5" s="43"/>
      <c r="KL5" s="43"/>
      <c r="KM5" s="43"/>
      <c r="KN5" s="43"/>
      <c r="KO5" s="43"/>
      <c r="KP5" s="43"/>
      <c r="KT5" s="43"/>
      <c r="KU5" s="43"/>
      <c r="KV5" s="43"/>
      <c r="KW5" s="43"/>
      <c r="KX5" s="43"/>
      <c r="KY5" s="43"/>
      <c r="KZ5" s="43"/>
      <c r="LD5" s="43"/>
      <c r="LE5" s="43"/>
      <c r="LF5" s="43"/>
      <c r="LG5" s="43"/>
      <c r="LH5" s="43"/>
      <c r="LI5" s="43"/>
      <c r="LJ5" s="43"/>
      <c r="LN5" s="43"/>
      <c r="LO5" s="43"/>
      <c r="LP5" s="43"/>
      <c r="LQ5" s="43"/>
      <c r="LR5" s="43"/>
      <c r="LS5" s="43"/>
      <c r="LT5" s="43"/>
      <c r="LX5" s="43"/>
      <c r="LY5" s="43"/>
      <c r="LZ5" s="43"/>
      <c r="MA5" s="43"/>
      <c r="MB5" s="43"/>
      <c r="MC5" s="43"/>
      <c r="MD5" s="43"/>
      <c r="MH5" s="43"/>
      <c r="MI5" s="43"/>
      <c r="MJ5" s="43"/>
      <c r="MK5" s="43"/>
      <c r="ML5" s="43"/>
      <c r="MM5" s="43"/>
      <c r="MN5" s="43"/>
      <c r="MR5" s="43"/>
      <c r="MS5" s="43"/>
      <c r="MT5" s="43"/>
      <c r="MU5" s="43"/>
      <c r="MV5" s="43"/>
      <c r="MW5" s="43"/>
      <c r="MX5" s="43"/>
    </row>
    <row r="6" spans="2:364" ht="12.75" hidden="1" customHeight="1" x14ac:dyDescent="0.2">
      <c r="B6" s="30">
        <v>51</v>
      </c>
      <c r="C6" s="31" t="s">
        <v>2</v>
      </c>
      <c r="D6" s="3">
        <v>2</v>
      </c>
      <c r="E6" s="4">
        <v>0</v>
      </c>
      <c r="F6" s="32" t="s">
        <v>4</v>
      </c>
      <c r="G6" s="3"/>
      <c r="H6" s="4"/>
      <c r="I6" s="37" t="str">
        <f t="shared" si="0"/>
        <v>França</v>
      </c>
      <c r="J6" s="37">
        <f t="shared" si="1"/>
        <v>1</v>
      </c>
    </row>
    <row r="7" spans="2:364" ht="12.75" hidden="1" customHeight="1" x14ac:dyDescent="0.2">
      <c r="B7" s="30">
        <v>52</v>
      </c>
      <c r="C7" s="31" t="s">
        <v>7</v>
      </c>
      <c r="D7" s="3">
        <v>2</v>
      </c>
      <c r="E7" s="4">
        <v>1</v>
      </c>
      <c r="F7" s="32" t="s">
        <v>112</v>
      </c>
      <c r="G7" s="3"/>
      <c r="H7" s="4"/>
      <c r="I7" s="37" t="str">
        <f t="shared" si="0"/>
        <v>Alemanha</v>
      </c>
      <c r="J7" s="37">
        <f t="shared" si="1"/>
        <v>1</v>
      </c>
    </row>
    <row r="8" spans="2:364" ht="12.75" hidden="1" customHeight="1" x14ac:dyDescent="0.2">
      <c r="B8" s="30">
        <v>53</v>
      </c>
      <c r="C8" s="31" t="s">
        <v>9</v>
      </c>
      <c r="D8" s="3">
        <v>2</v>
      </c>
      <c r="E8" s="4">
        <v>1</v>
      </c>
      <c r="F8" s="32" t="s">
        <v>0</v>
      </c>
      <c r="G8" s="3"/>
      <c r="H8" s="4"/>
      <c r="I8" s="37" t="str">
        <f t="shared" si="0"/>
        <v>Holanda</v>
      </c>
      <c r="J8" s="37">
        <f t="shared" si="1"/>
        <v>1</v>
      </c>
      <c r="P8" s="43"/>
      <c r="Q8" s="43"/>
      <c r="R8" s="43"/>
      <c r="S8" s="43"/>
      <c r="T8" s="43"/>
      <c r="U8" s="43"/>
      <c r="V8" s="43"/>
      <c r="Z8" s="43"/>
      <c r="AA8" s="43"/>
      <c r="AB8" s="43"/>
      <c r="AC8" s="43"/>
      <c r="AD8" s="43"/>
      <c r="AE8" s="43"/>
      <c r="AF8" s="43"/>
      <c r="AJ8" s="43"/>
      <c r="AK8" s="43"/>
      <c r="AL8" s="43"/>
      <c r="AM8" s="43"/>
      <c r="AN8" s="43"/>
      <c r="AO8" s="43"/>
      <c r="AP8" s="43"/>
      <c r="AT8" s="43"/>
      <c r="AU8" s="43"/>
      <c r="AV8" s="43"/>
      <c r="AW8" s="43"/>
      <c r="AX8" s="43"/>
      <c r="AY8" s="43"/>
      <c r="AZ8" s="43"/>
      <c r="BD8" s="43"/>
      <c r="BE8" s="43"/>
      <c r="BF8" s="43"/>
      <c r="BG8" s="43"/>
      <c r="BH8" s="43"/>
      <c r="BI8" s="43"/>
      <c r="BJ8" s="43"/>
      <c r="BN8" s="43"/>
      <c r="BO8" s="43"/>
      <c r="BP8" s="43"/>
      <c r="BQ8" s="43"/>
      <c r="BR8" s="43"/>
      <c r="BS8" s="43"/>
      <c r="BT8" s="43"/>
      <c r="BX8" s="43"/>
      <c r="BY8" s="43"/>
      <c r="BZ8" s="43"/>
      <c r="CA8" s="43"/>
      <c r="CB8" s="43"/>
      <c r="CC8" s="43"/>
      <c r="CD8" s="43"/>
      <c r="CH8" s="43"/>
      <c r="CI8" s="43"/>
      <c r="CJ8" s="43"/>
      <c r="CK8" s="43"/>
      <c r="CL8" s="43"/>
      <c r="CM8" s="43"/>
      <c r="CN8" s="43"/>
      <c r="CR8" s="43"/>
      <c r="CS8" s="43"/>
      <c r="CT8" s="43"/>
      <c r="CU8" s="43"/>
      <c r="CV8" s="43"/>
      <c r="CW8" s="43"/>
      <c r="CX8" s="43"/>
      <c r="DB8" s="43"/>
      <c r="DC8" s="43"/>
      <c r="DD8" s="43"/>
      <c r="DE8" s="43"/>
      <c r="DF8" s="43"/>
      <c r="DG8" s="43"/>
      <c r="DH8" s="43"/>
      <c r="DL8" s="43"/>
      <c r="DM8" s="43"/>
      <c r="DN8" s="43"/>
      <c r="DO8" s="43"/>
      <c r="DP8" s="43"/>
      <c r="DQ8" s="43"/>
      <c r="DR8" s="43"/>
      <c r="DV8" s="43"/>
      <c r="DW8" s="43"/>
      <c r="DX8" s="43"/>
      <c r="DY8" s="43"/>
      <c r="DZ8" s="43"/>
      <c r="EA8" s="43"/>
      <c r="EB8" s="43"/>
      <c r="EF8" s="43"/>
      <c r="EG8" s="43"/>
      <c r="EH8" s="43"/>
      <c r="EI8" s="43"/>
      <c r="EJ8" s="43"/>
      <c r="EK8" s="43"/>
      <c r="EL8" s="43"/>
      <c r="EP8" s="43"/>
      <c r="EQ8" s="43"/>
      <c r="ER8" s="43"/>
      <c r="ES8" s="43"/>
      <c r="ET8" s="43"/>
      <c r="EU8" s="43"/>
      <c r="EV8" s="43"/>
      <c r="EZ8" s="43"/>
      <c r="FA8" s="43"/>
      <c r="FB8" s="43"/>
      <c r="FC8" s="43"/>
      <c r="FD8" s="43"/>
      <c r="FE8" s="43"/>
      <c r="FF8" s="43"/>
      <c r="FJ8" s="43"/>
      <c r="FK8" s="43"/>
      <c r="FL8" s="43"/>
      <c r="FM8" s="43"/>
      <c r="FN8" s="43"/>
      <c r="FO8" s="43"/>
      <c r="FP8" s="43"/>
      <c r="FT8" s="43"/>
      <c r="FU8" s="43"/>
      <c r="FV8" s="43"/>
      <c r="FW8" s="43"/>
      <c r="FX8" s="43"/>
      <c r="FY8" s="43"/>
      <c r="FZ8" s="43"/>
      <c r="GD8" s="43"/>
      <c r="GE8" s="43"/>
      <c r="GF8" s="43"/>
      <c r="GG8" s="43"/>
      <c r="GH8" s="43"/>
      <c r="GI8" s="43"/>
      <c r="GJ8" s="43"/>
      <c r="GN8" s="43"/>
      <c r="GO8" s="43"/>
      <c r="GP8" s="43"/>
      <c r="GQ8" s="43"/>
      <c r="GR8" s="43"/>
      <c r="GS8" s="43"/>
      <c r="GT8" s="43"/>
      <c r="GX8" s="43"/>
      <c r="GY8" s="43"/>
      <c r="GZ8" s="43"/>
      <c r="HA8" s="43"/>
      <c r="HB8" s="43"/>
      <c r="HC8" s="43"/>
      <c r="HD8" s="43"/>
      <c r="HH8" s="43"/>
      <c r="HI8" s="43"/>
      <c r="HJ8" s="43"/>
      <c r="HK8" s="43"/>
      <c r="HL8" s="43"/>
      <c r="HM8" s="43"/>
      <c r="HN8" s="43"/>
      <c r="HR8" s="43"/>
      <c r="HS8" s="43"/>
      <c r="HT8" s="43"/>
      <c r="HU8" s="43"/>
      <c r="HV8" s="43"/>
      <c r="HW8" s="43"/>
      <c r="HX8" s="43"/>
      <c r="IB8" s="43"/>
      <c r="IC8" s="43"/>
      <c r="ID8" s="43"/>
      <c r="IE8" s="43"/>
      <c r="IF8" s="43"/>
      <c r="IG8" s="43"/>
      <c r="IH8" s="43"/>
      <c r="IL8" s="43"/>
      <c r="IM8" s="43"/>
      <c r="IN8" s="43"/>
      <c r="IO8" s="43"/>
      <c r="IP8" s="43"/>
      <c r="IQ8" s="43"/>
      <c r="IR8" s="43"/>
      <c r="IV8" s="43"/>
      <c r="IW8" s="43"/>
      <c r="IX8" s="43"/>
      <c r="IY8" s="43"/>
      <c r="IZ8" s="43"/>
      <c r="JA8" s="43"/>
      <c r="JB8" s="43"/>
      <c r="JF8" s="43"/>
      <c r="JG8" s="43"/>
      <c r="JH8" s="43"/>
      <c r="JI8" s="43"/>
      <c r="JJ8" s="43"/>
      <c r="JK8" s="43"/>
      <c r="JL8" s="43"/>
      <c r="JP8" s="43"/>
      <c r="JQ8" s="43"/>
      <c r="JR8" s="43"/>
      <c r="JS8" s="43"/>
      <c r="JT8" s="43"/>
      <c r="JU8" s="43"/>
      <c r="JV8" s="43"/>
      <c r="JZ8" s="43"/>
      <c r="KA8" s="43"/>
      <c r="KB8" s="43"/>
      <c r="KC8" s="43"/>
      <c r="KD8" s="43"/>
      <c r="KE8" s="43"/>
      <c r="KF8" s="43"/>
      <c r="KJ8" s="43"/>
      <c r="KK8" s="43"/>
      <c r="KL8" s="43"/>
      <c r="KM8" s="43"/>
      <c r="KN8" s="43"/>
      <c r="KO8" s="43"/>
      <c r="KP8" s="43"/>
      <c r="KT8" s="43"/>
      <c r="KU8" s="43"/>
      <c r="KV8" s="43"/>
      <c r="KW8" s="43"/>
      <c r="KX8" s="43"/>
      <c r="KY8" s="43"/>
      <c r="KZ8" s="43"/>
      <c r="LD8" s="43"/>
      <c r="LE8" s="43"/>
      <c r="LF8" s="43"/>
      <c r="LG8" s="43"/>
      <c r="LH8" s="43"/>
      <c r="LI8" s="43"/>
      <c r="LJ8" s="43"/>
      <c r="LN8" s="43"/>
      <c r="LO8" s="43"/>
      <c r="LP8" s="43"/>
      <c r="LQ8" s="43"/>
      <c r="LR8" s="43"/>
      <c r="LS8" s="43"/>
      <c r="LT8" s="43"/>
      <c r="LX8" s="43"/>
      <c r="LY8" s="43"/>
      <c r="LZ8" s="43"/>
      <c r="MA8" s="43"/>
      <c r="MB8" s="43"/>
      <c r="MC8" s="43"/>
      <c r="MD8" s="43"/>
      <c r="MH8" s="43"/>
      <c r="MI8" s="43"/>
      <c r="MJ8" s="43"/>
      <c r="MK8" s="43"/>
      <c r="ML8" s="43"/>
      <c r="MM8" s="43"/>
      <c r="MN8" s="43"/>
      <c r="MR8" s="43"/>
      <c r="MS8" s="43"/>
      <c r="MT8" s="43"/>
      <c r="MU8" s="43"/>
      <c r="MV8" s="43"/>
      <c r="MW8" s="43"/>
      <c r="MX8" s="43"/>
    </row>
    <row r="9" spans="2:364" ht="12.75" hidden="1" customHeight="1" x14ac:dyDescent="0.2">
      <c r="B9" s="30">
        <v>54</v>
      </c>
      <c r="C9" s="31" t="s">
        <v>84</v>
      </c>
      <c r="D9" s="3">
        <v>1</v>
      </c>
      <c r="E9" s="4">
        <v>1</v>
      </c>
      <c r="F9" s="32" t="s">
        <v>5</v>
      </c>
      <c r="G9" s="3">
        <v>5</v>
      </c>
      <c r="H9" s="4">
        <v>3</v>
      </c>
      <c r="I9" s="37" t="str">
        <f t="shared" si="0"/>
        <v>Costa Rica</v>
      </c>
      <c r="J9" s="37">
        <f>IF(D9=E9,2,IF(D9&gt;E9,1,3))</f>
        <v>2</v>
      </c>
      <c r="P9" s="43"/>
      <c r="Q9" s="43"/>
      <c r="R9" s="43"/>
      <c r="S9" s="43"/>
      <c r="T9" s="43"/>
      <c r="U9" s="43"/>
      <c r="V9" s="43"/>
      <c r="Z9" s="43"/>
      <c r="AA9" s="43"/>
      <c r="AB9" s="43"/>
      <c r="AC9" s="43"/>
      <c r="AD9" s="43"/>
      <c r="AE9" s="43"/>
      <c r="AF9" s="43"/>
      <c r="AJ9" s="43"/>
      <c r="AK9" s="43"/>
      <c r="AL9" s="43"/>
      <c r="AM9" s="43"/>
      <c r="AN9" s="43"/>
      <c r="AO9" s="43"/>
      <c r="AP9" s="43"/>
      <c r="AT9" s="43"/>
      <c r="AU9" s="43"/>
      <c r="AV9" s="43"/>
      <c r="AW9" s="43"/>
      <c r="AX9" s="43"/>
      <c r="AY9" s="43"/>
      <c r="AZ9" s="43"/>
      <c r="BD9" s="43"/>
      <c r="BE9" s="43"/>
      <c r="BF9" s="43"/>
      <c r="BG9" s="43"/>
      <c r="BH9" s="43"/>
      <c r="BI9" s="43"/>
      <c r="BJ9" s="43"/>
      <c r="BN9" s="43"/>
      <c r="BO9" s="43"/>
      <c r="BP9" s="43"/>
      <c r="BQ9" s="43"/>
      <c r="BR9" s="43"/>
      <c r="BS9" s="43"/>
      <c r="BT9" s="43"/>
      <c r="BX9" s="43"/>
      <c r="BY9" s="43"/>
      <c r="BZ9" s="43"/>
      <c r="CA9" s="43"/>
      <c r="CB9" s="43"/>
      <c r="CC9" s="43"/>
      <c r="CD9" s="43"/>
      <c r="CH9" s="43"/>
      <c r="CI9" s="43"/>
      <c r="CJ9" s="43"/>
      <c r="CK9" s="43"/>
      <c r="CL9" s="43"/>
      <c r="CM9" s="43"/>
      <c r="CN9" s="43"/>
      <c r="CR9" s="43"/>
      <c r="CS9" s="43"/>
      <c r="CT9" s="43"/>
      <c r="CU9" s="43"/>
      <c r="CV9" s="43"/>
      <c r="CW9" s="43"/>
      <c r="CX9" s="43"/>
      <c r="DB9" s="43"/>
      <c r="DC9" s="43"/>
      <c r="DD9" s="43"/>
      <c r="DE9" s="43"/>
      <c r="DF9" s="43"/>
      <c r="DG9" s="43"/>
      <c r="DH9" s="43"/>
      <c r="DL9" s="43"/>
      <c r="DM9" s="43"/>
      <c r="DN9" s="43"/>
      <c r="DO9" s="43"/>
      <c r="DP9" s="43"/>
      <c r="DQ9" s="43"/>
      <c r="DR9" s="43"/>
      <c r="DV9" s="43"/>
      <c r="DW9" s="43"/>
      <c r="DX9" s="43"/>
      <c r="DY9" s="43"/>
      <c r="DZ9" s="43"/>
      <c r="EA9" s="43"/>
      <c r="EB9" s="43"/>
      <c r="EF9" s="43"/>
      <c r="EG9" s="43"/>
      <c r="EH9" s="43"/>
      <c r="EI9" s="43"/>
      <c r="EJ9" s="43"/>
      <c r="EK9" s="43"/>
      <c r="EL9" s="43"/>
      <c r="EP9" s="43"/>
      <c r="EQ9" s="43"/>
      <c r="ER9" s="43"/>
      <c r="ES9" s="43"/>
      <c r="ET9" s="43"/>
      <c r="EU9" s="43"/>
      <c r="EV9" s="43"/>
      <c r="EZ9" s="43"/>
      <c r="FA9" s="43"/>
      <c r="FB9" s="43"/>
      <c r="FC9" s="43"/>
      <c r="FD9" s="43"/>
      <c r="FE9" s="43"/>
      <c r="FF9" s="43"/>
      <c r="FJ9" s="43"/>
      <c r="FK9" s="43"/>
      <c r="FL9" s="43"/>
      <c r="FM9" s="43"/>
      <c r="FN9" s="43"/>
      <c r="FO9" s="43"/>
      <c r="FP9" s="43"/>
      <c r="FT9" s="43"/>
      <c r="FU9" s="43"/>
      <c r="FV9" s="43"/>
      <c r="FW9" s="43"/>
      <c r="FX9" s="43"/>
      <c r="FY9" s="43"/>
      <c r="FZ9" s="43"/>
      <c r="GD9" s="43"/>
      <c r="GE9" s="43"/>
      <c r="GF9" s="43"/>
      <c r="GG9" s="43"/>
      <c r="GH9" s="43"/>
      <c r="GI9" s="43"/>
      <c r="GJ9" s="43"/>
      <c r="GN9" s="43"/>
      <c r="GO9" s="43"/>
      <c r="GP9" s="43"/>
      <c r="GQ9" s="43"/>
      <c r="GR9" s="43"/>
      <c r="GS9" s="43"/>
      <c r="GT9" s="43"/>
      <c r="GX9" s="43"/>
      <c r="GY9" s="43"/>
      <c r="GZ9" s="43"/>
      <c r="HA9" s="43"/>
      <c r="HB9" s="43"/>
      <c r="HC9" s="43"/>
      <c r="HD9" s="43"/>
      <c r="HH9" s="43"/>
      <c r="HI9" s="43"/>
      <c r="HJ9" s="43"/>
      <c r="HK9" s="43"/>
      <c r="HL9" s="43"/>
      <c r="HM9" s="43"/>
      <c r="HN9" s="43"/>
      <c r="HR9" s="43"/>
      <c r="HS9" s="43"/>
      <c r="HT9" s="43"/>
      <c r="HU9" s="43"/>
      <c r="HV9" s="43"/>
      <c r="HW9" s="43"/>
      <c r="HX9" s="43"/>
      <c r="IB9" s="43"/>
      <c r="IC9" s="43"/>
      <c r="ID9" s="43"/>
      <c r="IE9" s="43"/>
      <c r="IF9" s="43"/>
      <c r="IG9" s="43"/>
      <c r="IH9" s="43"/>
      <c r="IL9" s="43"/>
      <c r="IM9" s="43"/>
      <c r="IN9" s="43"/>
      <c r="IO9" s="43"/>
      <c r="IP9" s="43"/>
      <c r="IQ9" s="43"/>
      <c r="IR9" s="43"/>
      <c r="IV9" s="43"/>
      <c r="IW9" s="43"/>
      <c r="IX9" s="43"/>
      <c r="IY9" s="43"/>
      <c r="IZ9" s="43"/>
      <c r="JA9" s="43"/>
      <c r="JB9" s="43"/>
      <c r="JF9" s="43"/>
      <c r="JG9" s="43"/>
      <c r="JH9" s="43"/>
      <c r="JI9" s="43"/>
      <c r="JJ9" s="43"/>
      <c r="JK9" s="43"/>
      <c r="JL9" s="43"/>
      <c r="JP9" s="43"/>
      <c r="JQ9" s="43"/>
      <c r="JR9" s="43"/>
      <c r="JS9" s="43"/>
      <c r="JT9" s="43"/>
      <c r="JU9" s="43"/>
      <c r="JV9" s="43"/>
      <c r="JZ9" s="43"/>
      <c r="KA9" s="43"/>
      <c r="KB9" s="43"/>
      <c r="KC9" s="43"/>
      <c r="KD9" s="43"/>
      <c r="KE9" s="43"/>
      <c r="KF9" s="43"/>
      <c r="KJ9" s="43"/>
      <c r="KK9" s="43"/>
      <c r="KL9" s="43"/>
      <c r="KM9" s="43"/>
      <c r="KN9" s="43"/>
      <c r="KO9" s="43"/>
      <c r="KP9" s="43"/>
      <c r="KT9" s="43"/>
      <c r="KU9" s="43"/>
      <c r="KV9" s="43"/>
      <c r="KW9" s="43"/>
      <c r="KX9" s="43"/>
      <c r="KY9" s="43"/>
      <c r="KZ9" s="43"/>
      <c r="LD9" s="43"/>
      <c r="LE9" s="43"/>
      <c r="LF9" s="43"/>
      <c r="LG9" s="43"/>
      <c r="LH9" s="43"/>
      <c r="LI9" s="43"/>
      <c r="LJ9" s="43"/>
      <c r="LN9" s="43"/>
      <c r="LO9" s="43"/>
      <c r="LP9" s="43"/>
      <c r="LQ9" s="43"/>
      <c r="LR9" s="43"/>
      <c r="LS9" s="43"/>
      <c r="LT9" s="43"/>
      <c r="LX9" s="43"/>
      <c r="LY9" s="43"/>
      <c r="LZ9" s="43"/>
      <c r="MA9" s="43"/>
      <c r="MB9" s="43"/>
      <c r="MC9" s="43"/>
      <c r="MD9" s="43"/>
      <c r="MH9" s="43"/>
      <c r="MI9" s="43"/>
      <c r="MJ9" s="43"/>
      <c r="MK9" s="43"/>
      <c r="ML9" s="43"/>
      <c r="MM9" s="43"/>
      <c r="MN9" s="43"/>
      <c r="MR9" s="43"/>
      <c r="MS9" s="43"/>
      <c r="MT9" s="43"/>
      <c r="MU9" s="43"/>
      <c r="MV9" s="43"/>
      <c r="MW9" s="43"/>
      <c r="MX9" s="43"/>
    </row>
    <row r="10" spans="2:364" ht="12.75" hidden="1" customHeight="1" x14ac:dyDescent="0.2">
      <c r="B10" s="30">
        <v>55</v>
      </c>
      <c r="C10" s="31" t="s">
        <v>3</v>
      </c>
      <c r="D10" s="3">
        <v>1</v>
      </c>
      <c r="E10" s="4">
        <v>0</v>
      </c>
      <c r="F10" s="32" t="s">
        <v>113</v>
      </c>
      <c r="G10" s="3"/>
      <c r="H10" s="4"/>
      <c r="I10" s="37" t="str">
        <f>IF(D10=E10,IF(G10&gt;H10,C10,F10),IF(D10&gt;E10,C10,F10))</f>
        <v>Argentina</v>
      </c>
      <c r="J10" s="37">
        <f t="shared" si="1"/>
        <v>1</v>
      </c>
      <c r="P10" s="43"/>
      <c r="Q10" s="43"/>
      <c r="R10" s="43"/>
      <c r="S10" s="43"/>
      <c r="T10" s="43"/>
      <c r="U10" s="43"/>
      <c r="V10" s="43"/>
      <c r="Z10" s="43"/>
      <c r="AA10" s="43"/>
      <c r="AB10" s="43"/>
      <c r="AC10" s="43"/>
      <c r="AD10" s="43"/>
      <c r="AE10" s="43"/>
      <c r="AF10" s="43"/>
      <c r="AJ10" s="43"/>
      <c r="AK10" s="43"/>
      <c r="AL10" s="43"/>
      <c r="AM10" s="43"/>
      <c r="AN10" s="43"/>
      <c r="AO10" s="43"/>
      <c r="AP10" s="43"/>
      <c r="AT10" s="43"/>
      <c r="AU10" s="43"/>
      <c r="AV10" s="43"/>
      <c r="AW10" s="43"/>
      <c r="AX10" s="43"/>
      <c r="AY10" s="43"/>
      <c r="AZ10" s="43"/>
      <c r="BD10" s="43"/>
      <c r="BE10" s="43"/>
      <c r="BF10" s="43"/>
      <c r="BG10" s="43"/>
      <c r="BH10" s="43"/>
      <c r="BI10" s="43"/>
      <c r="BJ10" s="43"/>
      <c r="BN10" s="43"/>
      <c r="BO10" s="43"/>
      <c r="BP10" s="43"/>
      <c r="BQ10" s="43"/>
      <c r="BR10" s="43"/>
      <c r="BS10" s="43"/>
      <c r="BT10" s="43"/>
      <c r="BX10" s="43"/>
      <c r="BY10" s="43"/>
      <c r="BZ10" s="43"/>
      <c r="CA10" s="43"/>
      <c r="CB10" s="43"/>
      <c r="CC10" s="43"/>
      <c r="CD10" s="43"/>
      <c r="CH10" s="43"/>
      <c r="CI10" s="43"/>
      <c r="CJ10" s="43"/>
      <c r="CK10" s="43"/>
      <c r="CL10" s="43"/>
      <c r="CM10" s="43"/>
      <c r="CN10" s="43"/>
      <c r="CR10" s="43"/>
      <c r="CS10" s="43"/>
      <c r="CT10" s="43"/>
      <c r="CU10" s="43"/>
      <c r="CV10" s="43"/>
      <c r="CW10" s="43"/>
      <c r="CX10" s="43"/>
      <c r="DB10" s="43"/>
      <c r="DC10" s="43"/>
      <c r="DD10" s="43"/>
      <c r="DE10" s="43"/>
      <c r="DF10" s="43"/>
      <c r="DG10" s="43"/>
      <c r="DH10" s="43"/>
      <c r="DL10" s="43"/>
      <c r="DM10" s="43"/>
      <c r="DN10" s="43"/>
      <c r="DO10" s="43"/>
      <c r="DP10" s="43"/>
      <c r="DQ10" s="43"/>
      <c r="DR10" s="43"/>
      <c r="DV10" s="43"/>
      <c r="DW10" s="43"/>
      <c r="DX10" s="43"/>
      <c r="DY10" s="43"/>
      <c r="DZ10" s="43"/>
      <c r="EA10" s="43"/>
      <c r="EB10" s="43"/>
      <c r="EF10" s="43"/>
      <c r="EG10" s="43"/>
      <c r="EH10" s="43"/>
      <c r="EI10" s="43"/>
      <c r="EJ10" s="43"/>
      <c r="EK10" s="43"/>
      <c r="EL10" s="43"/>
      <c r="EP10" s="43"/>
      <c r="EQ10" s="43"/>
      <c r="ER10" s="43"/>
      <c r="ES10" s="43"/>
      <c r="ET10" s="43"/>
      <c r="EU10" s="43"/>
      <c r="EV10" s="43"/>
      <c r="EZ10" s="43"/>
      <c r="FA10" s="43"/>
      <c r="FB10" s="43"/>
      <c r="FC10" s="43"/>
      <c r="FD10" s="43"/>
      <c r="FE10" s="43"/>
      <c r="FF10" s="43"/>
      <c r="FJ10" s="43"/>
      <c r="FK10" s="43"/>
      <c r="FL10" s="43"/>
      <c r="FM10" s="43"/>
      <c r="FN10" s="43"/>
      <c r="FO10" s="43"/>
      <c r="FP10" s="43"/>
      <c r="FT10" s="43"/>
      <c r="FU10" s="43"/>
      <c r="FV10" s="43"/>
      <c r="FW10" s="43"/>
      <c r="FX10" s="43"/>
      <c r="FY10" s="43"/>
      <c r="FZ10" s="43"/>
      <c r="GD10" s="43"/>
      <c r="GE10" s="43"/>
      <c r="GF10" s="43"/>
      <c r="GG10" s="43"/>
      <c r="GH10" s="43"/>
      <c r="GI10" s="43"/>
      <c r="GJ10" s="43"/>
      <c r="GN10" s="43"/>
      <c r="GO10" s="43"/>
      <c r="GP10" s="43"/>
      <c r="GQ10" s="43"/>
      <c r="GR10" s="43"/>
      <c r="GS10" s="43"/>
      <c r="GT10" s="43"/>
      <c r="GX10" s="43"/>
      <c r="GY10" s="43"/>
      <c r="GZ10" s="43"/>
      <c r="HA10" s="43"/>
      <c r="HB10" s="43"/>
      <c r="HC10" s="43"/>
      <c r="HD10" s="43"/>
      <c r="HH10" s="43"/>
      <c r="HI10" s="43"/>
      <c r="HJ10" s="43"/>
      <c r="HK10" s="43"/>
      <c r="HL10" s="43"/>
      <c r="HM10" s="43"/>
      <c r="HN10" s="43"/>
      <c r="HR10" s="43"/>
      <c r="HS10" s="43"/>
      <c r="HT10" s="43"/>
      <c r="HU10" s="43"/>
      <c r="HV10" s="43"/>
      <c r="HW10" s="43"/>
      <c r="HX10" s="43"/>
      <c r="IB10" s="43"/>
      <c r="IC10" s="43"/>
      <c r="ID10" s="43"/>
      <c r="IE10" s="43"/>
      <c r="IF10" s="43"/>
      <c r="IG10" s="43"/>
      <c r="IH10" s="43"/>
      <c r="IL10" s="43"/>
      <c r="IM10" s="43"/>
      <c r="IN10" s="43"/>
      <c r="IO10" s="43"/>
      <c r="IP10" s="43"/>
      <c r="IQ10" s="43"/>
      <c r="IR10" s="43"/>
      <c r="IV10" s="43"/>
      <c r="IW10" s="43"/>
      <c r="IX10" s="43"/>
      <c r="IY10" s="43"/>
      <c r="IZ10" s="43"/>
      <c r="JA10" s="43"/>
      <c r="JB10" s="43"/>
      <c r="JF10" s="43"/>
      <c r="JG10" s="43"/>
      <c r="JH10" s="43"/>
      <c r="JI10" s="43"/>
      <c r="JJ10" s="43"/>
      <c r="JK10" s="43"/>
      <c r="JL10" s="43"/>
      <c r="JP10" s="43"/>
      <c r="JQ10" s="43"/>
      <c r="JR10" s="43"/>
      <c r="JS10" s="43"/>
      <c r="JT10" s="43"/>
      <c r="JU10" s="43"/>
      <c r="JV10" s="43"/>
      <c r="JZ10" s="43"/>
      <c r="KA10" s="43"/>
      <c r="KB10" s="43"/>
      <c r="KC10" s="43"/>
      <c r="KD10" s="43"/>
      <c r="KE10" s="43"/>
      <c r="KF10" s="43"/>
      <c r="KJ10" s="43"/>
      <c r="KK10" s="43"/>
      <c r="KL10" s="43"/>
      <c r="KM10" s="43"/>
      <c r="KN10" s="43"/>
      <c r="KO10" s="43"/>
      <c r="KP10" s="43"/>
      <c r="KT10" s="43"/>
      <c r="KU10" s="43"/>
      <c r="KV10" s="43"/>
      <c r="KW10" s="43"/>
      <c r="KX10" s="43"/>
      <c r="KY10" s="43"/>
      <c r="KZ10" s="43"/>
      <c r="LD10" s="43"/>
      <c r="LE10" s="43"/>
      <c r="LF10" s="43"/>
      <c r="LG10" s="43"/>
      <c r="LH10" s="43"/>
      <c r="LI10" s="43"/>
      <c r="LJ10" s="43"/>
      <c r="LN10" s="43"/>
      <c r="LO10" s="43"/>
      <c r="LP10" s="43"/>
      <c r="LQ10" s="43"/>
      <c r="LR10" s="43"/>
      <c r="LS10" s="43"/>
      <c r="LT10" s="43"/>
      <c r="LX10" s="43"/>
      <c r="LY10" s="43"/>
      <c r="LZ10" s="43"/>
      <c r="MA10" s="43"/>
      <c r="MB10" s="43"/>
      <c r="MC10" s="43"/>
      <c r="MD10" s="43"/>
      <c r="MH10" s="43"/>
      <c r="MI10" s="43"/>
      <c r="MJ10" s="43"/>
      <c r="MK10" s="43"/>
      <c r="ML10" s="43"/>
      <c r="MM10" s="43"/>
      <c r="MN10" s="43"/>
      <c r="MR10" s="43"/>
      <c r="MS10" s="43"/>
      <c r="MT10" s="43"/>
      <c r="MU10" s="43"/>
      <c r="MV10" s="43"/>
      <c r="MW10" s="43"/>
      <c r="MX10" s="43"/>
    </row>
    <row r="11" spans="2:364" ht="12.75" hidden="1" customHeight="1" x14ac:dyDescent="0.2">
      <c r="B11" s="64">
        <v>56</v>
      </c>
      <c r="C11" s="33" t="s">
        <v>81</v>
      </c>
      <c r="D11" s="34">
        <v>2</v>
      </c>
      <c r="E11" s="35">
        <v>1</v>
      </c>
      <c r="F11" s="36" t="s">
        <v>114</v>
      </c>
      <c r="G11" s="34"/>
      <c r="H11" s="71"/>
      <c r="I11" s="37" t="str">
        <f>IF(D11=E11,IF(G11&gt;H11,C11,F11),IF(D11&gt;E11,C11,F11))</f>
        <v>Bélgica</v>
      </c>
      <c r="J11" s="37">
        <f t="shared" si="1"/>
        <v>1</v>
      </c>
      <c r="P11" s="43"/>
      <c r="Q11" s="43"/>
      <c r="R11" s="43"/>
      <c r="S11" s="43"/>
      <c r="T11" s="43"/>
      <c r="U11" s="43"/>
      <c r="V11" s="43"/>
      <c r="Z11" s="43"/>
      <c r="AA11" s="43"/>
      <c r="AB11" s="43"/>
      <c r="AC11" s="43"/>
      <c r="AD11" s="43"/>
      <c r="AE11" s="43"/>
      <c r="AF11" s="43"/>
      <c r="AJ11" s="43"/>
      <c r="AK11" s="43"/>
      <c r="AL11" s="43"/>
      <c r="AM11" s="43"/>
      <c r="AN11" s="43"/>
      <c r="AO11" s="43"/>
      <c r="AP11" s="43"/>
      <c r="AT11" s="43"/>
      <c r="AU11" s="43"/>
      <c r="AV11" s="43"/>
      <c r="AW11" s="43"/>
      <c r="AX11" s="43"/>
      <c r="AY11" s="43"/>
      <c r="AZ11" s="43"/>
      <c r="BD11" s="43"/>
      <c r="BE11" s="43"/>
      <c r="BF11" s="43"/>
      <c r="BG11" s="43"/>
      <c r="BH11" s="43"/>
      <c r="BI11" s="43"/>
      <c r="BJ11" s="43"/>
      <c r="BN11" s="43"/>
      <c r="BO11" s="43"/>
      <c r="BP11" s="43"/>
      <c r="BQ11" s="43"/>
      <c r="BR11" s="43"/>
      <c r="BS11" s="43"/>
      <c r="BT11" s="43"/>
      <c r="BX11" s="43"/>
      <c r="BY11" s="43"/>
      <c r="BZ11" s="43"/>
      <c r="CA11" s="43"/>
      <c r="CB11" s="43"/>
      <c r="CC11" s="43"/>
      <c r="CD11" s="43"/>
      <c r="CH11" s="43"/>
      <c r="CI11" s="43"/>
      <c r="CJ11" s="43"/>
      <c r="CK11" s="43"/>
      <c r="CL11" s="43"/>
      <c r="CM11" s="43"/>
      <c r="CN11" s="43"/>
      <c r="CR11" s="43"/>
      <c r="CS11" s="43"/>
      <c r="CT11" s="43"/>
      <c r="CU11" s="43"/>
      <c r="CV11" s="43"/>
      <c r="CW11" s="43"/>
      <c r="CX11" s="43"/>
      <c r="DB11" s="43"/>
      <c r="DC11" s="43"/>
      <c r="DD11" s="43"/>
      <c r="DE11" s="43"/>
      <c r="DF11" s="43"/>
      <c r="DG11" s="43"/>
      <c r="DH11" s="43"/>
      <c r="DL11" s="43"/>
      <c r="DM11" s="43"/>
      <c r="DN11" s="43"/>
      <c r="DO11" s="43"/>
      <c r="DP11" s="43"/>
      <c r="DQ11" s="43"/>
      <c r="DR11" s="43"/>
      <c r="DV11" s="43"/>
      <c r="DW11" s="43"/>
      <c r="DX11" s="43"/>
      <c r="DY11" s="43"/>
      <c r="DZ11" s="43"/>
      <c r="EA11" s="43"/>
      <c r="EB11" s="43"/>
      <c r="EF11" s="43"/>
      <c r="EG11" s="43"/>
      <c r="EH11" s="43"/>
      <c r="EI11" s="43"/>
      <c r="EJ11" s="43"/>
      <c r="EK11" s="43"/>
      <c r="EL11" s="43"/>
      <c r="EP11" s="43"/>
      <c r="EQ11" s="43"/>
      <c r="ER11" s="43"/>
      <c r="ES11" s="43"/>
      <c r="ET11" s="43"/>
      <c r="EU11" s="43"/>
      <c r="EV11" s="43"/>
      <c r="EZ11" s="43"/>
      <c r="FA11" s="43"/>
      <c r="FB11" s="43"/>
      <c r="FC11" s="43"/>
      <c r="FD11" s="43"/>
      <c r="FE11" s="43"/>
      <c r="FF11" s="43"/>
      <c r="FJ11" s="43"/>
      <c r="FK11" s="43"/>
      <c r="FL11" s="43"/>
      <c r="FM11" s="43"/>
      <c r="FN11" s="43"/>
      <c r="FO11" s="43"/>
      <c r="FP11" s="43"/>
      <c r="FT11" s="43"/>
      <c r="FU11" s="43"/>
      <c r="FV11" s="43"/>
      <c r="FW11" s="43"/>
      <c r="FX11" s="43"/>
      <c r="FY11" s="43"/>
      <c r="FZ11" s="43"/>
      <c r="GD11" s="43"/>
      <c r="GE11" s="43"/>
      <c r="GF11" s="43"/>
      <c r="GG11" s="43"/>
      <c r="GH11" s="43"/>
      <c r="GI11" s="43"/>
      <c r="GJ11" s="43"/>
      <c r="GN11" s="43"/>
      <c r="GO11" s="43"/>
      <c r="GP11" s="43"/>
      <c r="GQ11" s="43"/>
      <c r="GR11" s="43"/>
      <c r="GS11" s="43"/>
      <c r="GT11" s="43"/>
      <c r="GX11" s="43"/>
      <c r="GY11" s="43"/>
      <c r="GZ11" s="43"/>
      <c r="HA11" s="43"/>
      <c r="HB11" s="43"/>
      <c r="HC11" s="43"/>
      <c r="HD11" s="43"/>
      <c r="HH11" s="43"/>
      <c r="HI11" s="43"/>
      <c r="HJ11" s="43"/>
      <c r="HK11" s="43"/>
      <c r="HL11" s="43"/>
      <c r="HM11" s="43"/>
      <c r="HN11" s="43"/>
      <c r="HR11" s="43"/>
      <c r="HS11" s="43"/>
      <c r="HT11" s="43"/>
      <c r="HU11" s="43"/>
      <c r="HV11" s="43"/>
      <c r="HW11" s="43"/>
      <c r="HX11" s="43"/>
      <c r="IB11" s="43"/>
      <c r="IC11" s="43"/>
      <c r="ID11" s="43"/>
      <c r="IE11" s="43"/>
      <c r="IF11" s="43"/>
      <c r="IG11" s="43"/>
      <c r="IH11" s="43"/>
      <c r="IL11" s="43"/>
      <c r="IM11" s="43"/>
      <c r="IN11" s="43"/>
      <c r="IO11" s="43"/>
      <c r="IP11" s="43"/>
      <c r="IQ11" s="43"/>
      <c r="IR11" s="43"/>
      <c r="IV11" s="43"/>
      <c r="IW11" s="43"/>
      <c r="IX11" s="43"/>
      <c r="IY11" s="43"/>
      <c r="IZ11" s="43"/>
      <c r="JA11" s="43"/>
      <c r="JB11" s="43"/>
      <c r="JF11" s="43"/>
      <c r="JG11" s="43"/>
      <c r="JH11" s="43"/>
      <c r="JI11" s="43"/>
      <c r="JJ11" s="43"/>
      <c r="JK11" s="43"/>
      <c r="JL11" s="43"/>
      <c r="JP11" s="43"/>
      <c r="JQ11" s="43"/>
      <c r="JR11" s="43"/>
      <c r="JS11" s="43"/>
      <c r="JT11" s="43"/>
      <c r="JU11" s="43"/>
      <c r="JV11" s="43"/>
      <c r="JZ11" s="43"/>
      <c r="KA11" s="43"/>
      <c r="KB11" s="43"/>
      <c r="KC11" s="43"/>
      <c r="KD11" s="43"/>
      <c r="KE11" s="43"/>
      <c r="KF11" s="43"/>
      <c r="KJ11" s="43"/>
      <c r="KK11" s="43"/>
      <c r="KL11" s="43"/>
      <c r="KM11" s="43"/>
      <c r="KN11" s="43"/>
      <c r="KO11" s="43"/>
      <c r="KP11" s="43"/>
      <c r="KT11" s="43"/>
      <c r="KU11" s="43"/>
      <c r="KV11" s="43"/>
      <c r="KW11" s="43"/>
      <c r="KX11" s="43"/>
      <c r="KY11" s="43"/>
      <c r="KZ11" s="43"/>
      <c r="LD11" s="43"/>
      <c r="LE11" s="43"/>
      <c r="LF11" s="43"/>
      <c r="LG11" s="43"/>
      <c r="LH11" s="43"/>
      <c r="LI11" s="43"/>
      <c r="LJ11" s="43"/>
      <c r="LN11" s="43"/>
      <c r="LO11" s="43"/>
      <c r="LP11" s="43"/>
      <c r="LQ11" s="43"/>
      <c r="LR11" s="43"/>
      <c r="LS11" s="43"/>
      <c r="LT11" s="43"/>
      <c r="LX11" s="43"/>
      <c r="LY11" s="43"/>
      <c r="LZ11" s="43"/>
      <c r="MA11" s="43"/>
      <c r="MB11" s="43"/>
      <c r="MC11" s="43"/>
      <c r="MD11" s="43"/>
      <c r="MH11" s="43"/>
      <c r="MI11" s="43"/>
      <c r="MJ11" s="43"/>
      <c r="MK11" s="43"/>
      <c r="ML11" s="43"/>
      <c r="MM11" s="43"/>
      <c r="MN11" s="43"/>
      <c r="MR11" s="43"/>
      <c r="MS11" s="43"/>
      <c r="MT11" s="43"/>
      <c r="MU11" s="43"/>
      <c r="MV11" s="43"/>
      <c r="MW11" s="43"/>
      <c r="MX11" s="43"/>
    </row>
    <row r="12" spans="2:364" ht="12.75" customHeight="1" x14ac:dyDescent="0.2">
      <c r="C12" s="37"/>
      <c r="D12" s="37"/>
      <c r="E12" s="37"/>
      <c r="F12" s="37"/>
      <c r="G12" s="37"/>
      <c r="H12" s="37"/>
      <c r="P12" s="43"/>
      <c r="Q12" s="43"/>
      <c r="R12" s="43"/>
      <c r="S12" s="43"/>
      <c r="T12" s="43"/>
      <c r="U12" s="43"/>
      <c r="V12" s="43"/>
      <c r="Z12" s="43"/>
      <c r="AA12" s="43"/>
      <c r="AB12" s="43"/>
      <c r="AC12" s="43"/>
      <c r="AD12" s="43"/>
      <c r="AE12" s="43"/>
      <c r="AF12" s="43"/>
      <c r="AJ12" s="43"/>
      <c r="AK12" s="43"/>
      <c r="AL12" s="43"/>
      <c r="AM12" s="43"/>
      <c r="AN12" s="43"/>
      <c r="AO12" s="43"/>
      <c r="AP12" s="43"/>
      <c r="AT12" s="43"/>
      <c r="AU12" s="43"/>
      <c r="AV12" s="43"/>
      <c r="AW12" s="43"/>
      <c r="AX12" s="43"/>
      <c r="AY12" s="43"/>
      <c r="AZ12" s="43"/>
      <c r="BD12" s="43"/>
      <c r="BE12" s="43"/>
      <c r="BF12" s="43"/>
      <c r="BG12" s="43"/>
      <c r="BH12" s="43"/>
      <c r="BI12" s="43"/>
      <c r="BJ12" s="43"/>
      <c r="BN12" s="43"/>
      <c r="BO12" s="43"/>
      <c r="BP12" s="43"/>
      <c r="BQ12" s="43"/>
      <c r="BR12" s="43"/>
      <c r="BS12" s="43"/>
      <c r="BT12" s="43"/>
      <c r="BX12" s="43"/>
      <c r="BY12" s="43"/>
      <c r="BZ12" s="43"/>
      <c r="CA12" s="43"/>
      <c r="CB12" s="43"/>
      <c r="CC12" s="43"/>
      <c r="CD12" s="43"/>
      <c r="CH12" s="43"/>
      <c r="CI12" s="43"/>
      <c r="CJ12" s="43"/>
      <c r="CK12" s="43"/>
      <c r="CL12" s="43"/>
      <c r="CM12" s="43"/>
      <c r="CN12" s="43"/>
      <c r="CR12" s="43"/>
      <c r="CS12" s="43"/>
      <c r="CT12" s="43"/>
      <c r="CU12" s="43"/>
      <c r="CV12" s="43"/>
      <c r="CW12" s="43"/>
      <c r="CX12" s="43"/>
      <c r="DB12" s="43"/>
      <c r="DC12" s="43"/>
      <c r="DD12" s="43"/>
      <c r="DE12" s="43"/>
      <c r="DF12" s="43"/>
      <c r="DG12" s="43"/>
      <c r="DH12" s="43"/>
      <c r="DL12" s="43"/>
      <c r="DM12" s="43"/>
      <c r="DN12" s="43"/>
      <c r="DO12" s="43"/>
      <c r="DP12" s="43"/>
      <c r="DQ12" s="43"/>
      <c r="DR12" s="43"/>
      <c r="DV12" s="43"/>
      <c r="DW12" s="43"/>
      <c r="DX12" s="43"/>
      <c r="DY12" s="43"/>
      <c r="DZ12" s="43"/>
      <c r="EA12" s="43"/>
      <c r="EB12" s="43"/>
      <c r="EF12" s="43"/>
      <c r="EG12" s="43"/>
      <c r="EH12" s="43"/>
      <c r="EI12" s="43"/>
      <c r="EJ12" s="43"/>
      <c r="EK12" s="43"/>
      <c r="EL12" s="43"/>
      <c r="EP12" s="43"/>
      <c r="EQ12" s="43"/>
      <c r="ER12" s="43"/>
      <c r="ES12" s="43"/>
      <c r="ET12" s="43"/>
      <c r="EU12" s="43"/>
      <c r="EV12" s="43"/>
      <c r="EZ12" s="43"/>
      <c r="FA12" s="43"/>
      <c r="FB12" s="43"/>
      <c r="FC12" s="43"/>
      <c r="FD12" s="43"/>
      <c r="FE12" s="43"/>
      <c r="FF12" s="43"/>
      <c r="FJ12" s="43"/>
      <c r="FK12" s="43"/>
      <c r="FL12" s="43"/>
      <c r="FM12" s="43"/>
      <c r="FN12" s="43"/>
      <c r="FO12" s="43"/>
      <c r="FP12" s="43"/>
      <c r="FT12" s="43"/>
      <c r="FU12" s="43"/>
      <c r="FV12" s="43"/>
      <c r="FW12" s="43"/>
      <c r="FX12" s="43"/>
      <c r="FY12" s="43"/>
      <c r="FZ12" s="43"/>
      <c r="GD12" s="43"/>
      <c r="GE12" s="43"/>
      <c r="GF12" s="43"/>
      <c r="GG12" s="43"/>
      <c r="GH12" s="43"/>
      <c r="GI12" s="43"/>
      <c r="GJ12" s="43"/>
      <c r="GN12" s="43"/>
      <c r="GO12" s="43"/>
      <c r="GP12" s="43"/>
      <c r="GQ12" s="43"/>
      <c r="GR12" s="43"/>
      <c r="GS12" s="43"/>
      <c r="GT12" s="43"/>
      <c r="GX12" s="43"/>
      <c r="GY12" s="43"/>
      <c r="GZ12" s="43"/>
      <c r="HA12" s="43"/>
      <c r="HB12" s="43"/>
      <c r="HC12" s="43"/>
      <c r="HD12" s="43"/>
      <c r="HH12" s="43"/>
      <c r="HI12" s="43"/>
      <c r="HJ12" s="43"/>
      <c r="HK12" s="43"/>
      <c r="HL12" s="43"/>
      <c r="HM12" s="43"/>
      <c r="HN12" s="43"/>
      <c r="HR12" s="43"/>
      <c r="HS12" s="43"/>
      <c r="HT12" s="43"/>
      <c r="HU12" s="43"/>
      <c r="HV12" s="43"/>
      <c r="HW12" s="43"/>
      <c r="HX12" s="43"/>
      <c r="IB12" s="43"/>
      <c r="IC12" s="43"/>
      <c r="ID12" s="43"/>
      <c r="IE12" s="43"/>
      <c r="IF12" s="43"/>
      <c r="IG12" s="43"/>
      <c r="IH12" s="43"/>
      <c r="IL12" s="43"/>
      <c r="IM12" s="43"/>
      <c r="IN12" s="43"/>
      <c r="IO12" s="43"/>
      <c r="IP12" s="43"/>
      <c r="IQ12" s="43"/>
      <c r="IR12" s="43"/>
      <c r="IV12" s="43"/>
      <c r="IW12" s="43"/>
      <c r="IX12" s="43"/>
      <c r="IY12" s="43"/>
      <c r="IZ12" s="43"/>
      <c r="JA12" s="43"/>
      <c r="JB12" s="43"/>
      <c r="JF12" s="43"/>
      <c r="JG12" s="43"/>
      <c r="JH12" s="43"/>
      <c r="JI12" s="43"/>
      <c r="JJ12" s="43"/>
      <c r="JK12" s="43"/>
      <c r="JL12" s="43"/>
      <c r="JP12" s="43"/>
      <c r="JQ12" s="43"/>
      <c r="JR12" s="43"/>
      <c r="JS12" s="43"/>
      <c r="JT12" s="43"/>
      <c r="JU12" s="43"/>
      <c r="JV12" s="43"/>
      <c r="JZ12" s="43"/>
      <c r="KA12" s="43"/>
      <c r="KB12" s="43"/>
      <c r="KC12" s="43"/>
      <c r="KD12" s="43"/>
      <c r="KE12" s="43"/>
      <c r="KF12" s="43"/>
      <c r="KJ12" s="43"/>
      <c r="KK12" s="43"/>
      <c r="KL12" s="43"/>
      <c r="KM12" s="43"/>
      <c r="KN12" s="43"/>
      <c r="KO12" s="43"/>
      <c r="KP12" s="43"/>
      <c r="KT12" s="43"/>
      <c r="KU12" s="43"/>
      <c r="KV12" s="43"/>
      <c r="KW12" s="43"/>
      <c r="KX12" s="43"/>
      <c r="KY12" s="43"/>
      <c r="KZ12" s="43"/>
      <c r="LD12" s="43"/>
      <c r="LE12" s="43"/>
      <c r="LF12" s="43"/>
      <c r="LG12" s="43"/>
      <c r="LH12" s="43"/>
      <c r="LI12" s="43"/>
      <c r="LJ12" s="43"/>
      <c r="LN12" s="43"/>
      <c r="LO12" s="43"/>
      <c r="LP12" s="43"/>
      <c r="LQ12" s="43"/>
      <c r="LR12" s="43"/>
      <c r="LS12" s="43"/>
      <c r="LT12" s="43"/>
      <c r="LX12" s="43"/>
      <c r="LY12" s="43"/>
      <c r="LZ12" s="43"/>
      <c r="MA12" s="43"/>
      <c r="MB12" s="43"/>
      <c r="MC12" s="43"/>
      <c r="MD12" s="43"/>
      <c r="MH12" s="43"/>
      <c r="MI12" s="43"/>
      <c r="MJ12" s="43"/>
      <c r="MK12" s="43"/>
      <c r="ML12" s="43"/>
      <c r="MM12" s="43"/>
      <c r="MN12" s="43"/>
      <c r="MR12" s="43"/>
      <c r="MS12" s="43"/>
      <c r="MT12" s="43"/>
      <c r="MU12" s="43"/>
      <c r="MV12" s="43"/>
      <c r="MW12" s="43"/>
      <c r="MX12" s="43"/>
    </row>
    <row r="13" spans="2:364" ht="12.75" customHeight="1" x14ac:dyDescent="0.2">
      <c r="B13" s="268" t="s">
        <v>217</v>
      </c>
      <c r="C13" s="268"/>
      <c r="D13" s="268"/>
      <c r="E13" s="268"/>
      <c r="F13" s="268"/>
      <c r="G13" s="268"/>
      <c r="H13" s="268"/>
      <c r="M13" s="321" t="s">
        <v>250</v>
      </c>
      <c r="N13" s="86"/>
      <c r="R13" s="89">
        <v>64</v>
      </c>
      <c r="S13" s="90" t="s">
        <v>73</v>
      </c>
      <c r="T13" s="43"/>
      <c r="U13" s="43"/>
      <c r="V13" s="43"/>
      <c r="Z13" s="43"/>
      <c r="AA13" s="43"/>
      <c r="AB13" s="43"/>
      <c r="AC13" s="43"/>
      <c r="AD13" s="43"/>
      <c r="AE13" s="43"/>
      <c r="AF13" s="43"/>
      <c r="AJ13" s="43"/>
      <c r="AK13" s="43"/>
      <c r="AL13" s="43"/>
      <c r="AM13" s="43"/>
      <c r="AN13" s="43"/>
      <c r="AO13" s="43"/>
      <c r="AP13" s="43"/>
      <c r="AT13" s="43"/>
      <c r="AU13" s="43"/>
      <c r="AV13" s="43"/>
      <c r="AW13" s="43"/>
      <c r="AX13" s="43"/>
      <c r="AY13" s="43"/>
      <c r="AZ13" s="43"/>
      <c r="BD13" s="43"/>
      <c r="BE13" s="43"/>
      <c r="BF13" s="43"/>
      <c r="BG13" s="43"/>
      <c r="BH13" s="43"/>
      <c r="BI13" s="43"/>
      <c r="BJ13" s="43"/>
      <c r="BN13" s="43"/>
      <c r="BO13" s="43"/>
      <c r="BP13" s="43"/>
      <c r="BQ13" s="43"/>
      <c r="BR13" s="43"/>
      <c r="BS13" s="43"/>
      <c r="BT13" s="43"/>
      <c r="BX13" s="43"/>
      <c r="BY13" s="43"/>
      <c r="BZ13" s="43"/>
      <c r="CA13" s="43"/>
      <c r="CB13" s="43"/>
      <c r="CC13" s="43"/>
      <c r="CD13" s="43"/>
      <c r="CH13" s="43"/>
      <c r="CI13" s="43"/>
      <c r="CJ13" s="43"/>
      <c r="CK13" s="43"/>
      <c r="CL13" s="43"/>
      <c r="CM13" s="43"/>
      <c r="CN13" s="43"/>
      <c r="CR13" s="43"/>
      <c r="CS13" s="43"/>
      <c r="CT13" s="43"/>
      <c r="CU13" s="43"/>
      <c r="CV13" s="43"/>
      <c r="CW13" s="43"/>
      <c r="CX13" s="43"/>
      <c r="DB13" s="43"/>
      <c r="DC13" s="43"/>
      <c r="DD13" s="43"/>
      <c r="DE13" s="43"/>
      <c r="DF13" s="43"/>
      <c r="DG13" s="43"/>
      <c r="DH13" s="43"/>
      <c r="DL13" s="43"/>
      <c r="DM13" s="43"/>
      <c r="DN13" s="43"/>
      <c r="DO13" s="43"/>
      <c r="DP13" s="43"/>
      <c r="DQ13" s="43"/>
      <c r="DR13" s="43"/>
      <c r="DV13" s="43"/>
      <c r="DW13" s="43"/>
      <c r="DX13" s="43"/>
      <c r="DY13" s="43"/>
      <c r="DZ13" s="43"/>
      <c r="EA13" s="43"/>
      <c r="EB13" s="43"/>
      <c r="EF13" s="43"/>
      <c r="EG13" s="43"/>
      <c r="EH13" s="43"/>
      <c r="EI13" s="43"/>
      <c r="EJ13" s="43"/>
      <c r="EK13" s="43"/>
      <c r="EL13" s="43"/>
      <c r="EP13" s="43"/>
      <c r="EQ13" s="43"/>
      <c r="ER13" s="43"/>
      <c r="ES13" s="43"/>
      <c r="ET13" s="43"/>
      <c r="EU13" s="43"/>
      <c r="EV13" s="43"/>
      <c r="EZ13" s="43"/>
      <c r="FA13" s="43"/>
      <c r="FB13" s="43"/>
      <c r="FC13" s="43"/>
      <c r="FD13" s="43"/>
      <c r="FE13" s="43"/>
      <c r="FF13" s="43"/>
      <c r="FJ13" s="43"/>
      <c r="FK13" s="43"/>
      <c r="FL13" s="43"/>
      <c r="FM13" s="43"/>
      <c r="FN13" s="43"/>
      <c r="FO13" s="43"/>
      <c r="FP13" s="43"/>
      <c r="FT13" s="43"/>
      <c r="FU13" s="43"/>
      <c r="FV13" s="43"/>
      <c r="FW13" s="43"/>
      <c r="FX13" s="43"/>
      <c r="FY13" s="43"/>
      <c r="FZ13" s="43"/>
      <c r="GD13" s="43"/>
      <c r="GE13" s="43"/>
      <c r="GF13" s="43"/>
      <c r="GG13" s="43"/>
      <c r="GH13" s="43"/>
      <c r="GI13" s="43"/>
      <c r="GJ13" s="43"/>
      <c r="GN13" s="43"/>
      <c r="GO13" s="43"/>
      <c r="GP13" s="43"/>
      <c r="GQ13" s="43"/>
      <c r="GR13" s="43"/>
      <c r="GS13" s="43"/>
      <c r="GT13" s="43"/>
      <c r="GX13" s="43"/>
      <c r="GY13" s="43"/>
      <c r="GZ13" s="43"/>
      <c r="HA13" s="43"/>
      <c r="HB13" s="43"/>
      <c r="HC13" s="43"/>
      <c r="HD13" s="43"/>
      <c r="HH13" s="43"/>
      <c r="HI13" s="43"/>
      <c r="HJ13" s="43"/>
      <c r="HK13" s="43"/>
      <c r="HL13" s="43"/>
      <c r="HM13" s="43"/>
      <c r="HN13" s="43"/>
      <c r="HR13" s="43"/>
      <c r="HS13" s="43"/>
      <c r="HT13" s="43"/>
      <c r="HU13" s="43"/>
      <c r="HV13" s="43"/>
      <c r="HW13" s="43"/>
      <c r="HX13" s="43"/>
      <c r="IB13" s="43"/>
      <c r="IC13" s="43"/>
      <c r="ID13" s="43"/>
      <c r="IE13" s="43"/>
      <c r="IF13" s="43"/>
      <c r="IG13" s="43"/>
      <c r="IH13" s="43"/>
      <c r="IL13" s="43"/>
      <c r="IM13" s="43"/>
      <c r="IN13" s="43"/>
      <c r="IO13" s="43"/>
      <c r="IP13" s="43"/>
      <c r="IQ13" s="43"/>
      <c r="IR13" s="43"/>
      <c r="IV13" s="43"/>
      <c r="IW13" s="43"/>
      <c r="IX13" s="43"/>
      <c r="IY13" s="43"/>
      <c r="IZ13" s="43"/>
      <c r="JA13" s="43"/>
      <c r="JB13" s="43"/>
      <c r="JF13" s="43"/>
      <c r="JG13" s="43"/>
      <c r="JH13" s="43"/>
      <c r="JI13" s="43"/>
      <c r="JJ13" s="43"/>
      <c r="JK13" s="43"/>
      <c r="JL13" s="43"/>
      <c r="JP13" s="43"/>
      <c r="JQ13" s="43"/>
      <c r="JR13" s="43"/>
      <c r="JS13" s="43"/>
      <c r="JT13" s="43"/>
      <c r="JU13" s="43"/>
      <c r="JV13" s="43"/>
      <c r="JZ13" s="43"/>
      <c r="KA13" s="43"/>
      <c r="KB13" s="43"/>
      <c r="KC13" s="43"/>
      <c r="KD13" s="43"/>
      <c r="KE13" s="43"/>
      <c r="KF13" s="43"/>
      <c r="KJ13" s="43"/>
      <c r="KK13" s="43"/>
      <c r="KL13" s="43"/>
      <c r="KM13" s="43"/>
      <c r="KN13" s="43"/>
      <c r="KO13" s="43"/>
      <c r="KP13" s="43"/>
      <c r="KT13" s="43"/>
      <c r="KU13" s="43"/>
      <c r="KV13" s="43"/>
      <c r="KW13" s="43"/>
      <c r="KX13" s="43"/>
      <c r="KY13" s="43"/>
      <c r="KZ13" s="43"/>
      <c r="LD13" s="43"/>
      <c r="LE13" s="43"/>
      <c r="LF13" s="43"/>
      <c r="LG13" s="43"/>
      <c r="LH13" s="43"/>
      <c r="LI13" s="43"/>
      <c r="LJ13" s="43"/>
      <c r="LN13" s="43"/>
      <c r="LO13" s="43"/>
      <c r="LP13" s="43"/>
      <c r="LQ13" s="43"/>
      <c r="LR13" s="43"/>
      <c r="LS13" s="43"/>
      <c r="LT13" s="43"/>
      <c r="LX13" s="43"/>
      <c r="LY13" s="43"/>
      <c r="LZ13" s="43"/>
      <c r="MA13" s="43"/>
      <c r="MB13" s="43"/>
      <c r="MC13" s="43"/>
      <c r="MD13" s="43"/>
      <c r="MH13" s="43"/>
      <c r="MI13" s="43"/>
      <c r="MJ13" s="43"/>
      <c r="MK13" s="43"/>
      <c r="ML13" s="43"/>
      <c r="MM13" s="43"/>
      <c r="MN13" s="43"/>
      <c r="MR13" s="43"/>
      <c r="MS13" s="43"/>
      <c r="MT13" s="43"/>
      <c r="MU13" s="43"/>
      <c r="MV13" s="43"/>
      <c r="MW13" s="43"/>
      <c r="MX13" s="43"/>
    </row>
    <row r="14" spans="2:364" ht="20.25" x14ac:dyDescent="0.2">
      <c r="B14" s="268"/>
      <c r="C14" s="268"/>
      <c r="D14" s="268"/>
      <c r="E14" s="268"/>
      <c r="F14" s="268"/>
      <c r="G14" s="268"/>
      <c r="H14" s="268"/>
      <c r="I14" s="67"/>
      <c r="J14" s="68"/>
      <c r="M14" s="320" t="s">
        <v>21</v>
      </c>
      <c r="N14" s="204" t="s">
        <v>24</v>
      </c>
      <c r="P14" s="254" t="s">
        <v>117</v>
      </c>
      <c r="Q14" s="255"/>
      <c r="R14" s="255"/>
      <c r="S14" s="255"/>
      <c r="T14" s="255"/>
      <c r="U14" s="256"/>
      <c r="V14" s="197"/>
      <c r="W14" s="197"/>
      <c r="X14" s="198">
        <f>SUM(X17:X36)</f>
        <v>104</v>
      </c>
      <c r="Z14" s="254" t="s">
        <v>222</v>
      </c>
      <c r="AA14" s="255"/>
      <c r="AB14" s="255"/>
      <c r="AC14" s="255"/>
      <c r="AD14" s="255"/>
      <c r="AE14" s="256"/>
      <c r="AF14" s="197"/>
      <c r="AG14" s="197"/>
      <c r="AH14" s="198">
        <f>SUM(AH17:AH36)</f>
        <v>85</v>
      </c>
      <c r="AJ14" s="254" t="s">
        <v>223</v>
      </c>
      <c r="AK14" s="255"/>
      <c r="AL14" s="255"/>
      <c r="AM14" s="255"/>
      <c r="AN14" s="255"/>
      <c r="AO14" s="256"/>
      <c r="AP14" s="197"/>
      <c r="AQ14" s="197"/>
      <c r="AR14" s="198">
        <f>SUM(AR17:AR36)</f>
        <v>102</v>
      </c>
      <c r="AT14" s="254" t="s">
        <v>226</v>
      </c>
      <c r="AU14" s="255"/>
      <c r="AV14" s="255"/>
      <c r="AW14" s="255"/>
      <c r="AX14" s="255"/>
      <c r="AY14" s="256"/>
      <c r="AZ14" s="197"/>
      <c r="BA14" s="197"/>
      <c r="BB14" s="198">
        <f>SUM(BB17:BB36)</f>
        <v>78</v>
      </c>
      <c r="BD14" s="254" t="s">
        <v>228</v>
      </c>
      <c r="BE14" s="255"/>
      <c r="BF14" s="255"/>
      <c r="BG14" s="255"/>
      <c r="BH14" s="255"/>
      <c r="BI14" s="256"/>
      <c r="BJ14" s="197"/>
      <c r="BK14" s="197"/>
      <c r="BL14" s="198">
        <f>SUM(BL17:BL36)</f>
        <v>87</v>
      </c>
      <c r="BN14" s="254" t="s">
        <v>172</v>
      </c>
      <c r="BO14" s="255"/>
      <c r="BP14" s="255"/>
      <c r="BQ14" s="255"/>
      <c r="BR14" s="255"/>
      <c r="BS14" s="256"/>
      <c r="BT14" s="197"/>
      <c r="BU14" s="197"/>
      <c r="BV14" s="198">
        <f>SUM(BV17:BV36)</f>
        <v>88</v>
      </c>
      <c r="BX14" s="254" t="s">
        <v>229</v>
      </c>
      <c r="BY14" s="255"/>
      <c r="BZ14" s="255"/>
      <c r="CA14" s="255"/>
      <c r="CB14" s="255"/>
      <c r="CC14" s="256"/>
      <c r="CD14" s="197"/>
      <c r="CE14" s="197"/>
      <c r="CF14" s="198">
        <f>SUM(CF17:CF36)</f>
        <v>89</v>
      </c>
      <c r="CH14" s="254" t="s">
        <v>230</v>
      </c>
      <c r="CI14" s="255"/>
      <c r="CJ14" s="255"/>
      <c r="CK14" s="255"/>
      <c r="CL14" s="255"/>
      <c r="CM14" s="256"/>
      <c r="CN14" s="197"/>
      <c r="CO14" s="197"/>
      <c r="CP14" s="198">
        <f>SUM(CP17:CP36)</f>
        <v>89</v>
      </c>
      <c r="CR14" s="254" t="s">
        <v>161</v>
      </c>
      <c r="CS14" s="255"/>
      <c r="CT14" s="255"/>
      <c r="CU14" s="255"/>
      <c r="CV14" s="255"/>
      <c r="CW14" s="256"/>
      <c r="CX14" s="197"/>
      <c r="CY14" s="197"/>
      <c r="CZ14" s="198">
        <f>SUM(CZ17:CZ36)</f>
        <v>60</v>
      </c>
      <c r="DB14" s="254" t="s">
        <v>153</v>
      </c>
      <c r="DC14" s="255"/>
      <c r="DD14" s="255"/>
      <c r="DE14" s="255"/>
      <c r="DF14" s="255"/>
      <c r="DG14" s="256"/>
      <c r="DH14" s="197"/>
      <c r="DI14" s="197"/>
      <c r="DJ14" s="198">
        <f>SUM(DJ17:DJ36)</f>
        <v>82</v>
      </c>
      <c r="DL14" s="254" t="s">
        <v>232</v>
      </c>
      <c r="DM14" s="255"/>
      <c r="DN14" s="255"/>
      <c r="DO14" s="255"/>
      <c r="DP14" s="255"/>
      <c r="DQ14" s="256"/>
      <c r="DR14" s="197"/>
      <c r="DS14" s="197"/>
      <c r="DT14" s="198">
        <f>SUM(DT17:DT36)</f>
        <v>191</v>
      </c>
      <c r="DV14" s="254" t="s">
        <v>233</v>
      </c>
      <c r="DW14" s="255"/>
      <c r="DX14" s="255"/>
      <c r="DY14" s="255"/>
      <c r="DZ14" s="255"/>
      <c r="EA14" s="256"/>
      <c r="EB14" s="197"/>
      <c r="EC14" s="197"/>
      <c r="ED14" s="198">
        <f>SUM(ED17:ED36)</f>
        <v>78</v>
      </c>
      <c r="EF14" s="254" t="s">
        <v>157</v>
      </c>
      <c r="EG14" s="255"/>
      <c r="EH14" s="255"/>
      <c r="EI14" s="255"/>
      <c r="EJ14" s="255"/>
      <c r="EK14" s="256"/>
      <c r="EL14" s="197"/>
      <c r="EM14" s="197"/>
      <c r="EN14" s="198">
        <f>SUM(EN17:EN36)</f>
        <v>93</v>
      </c>
      <c r="EP14" s="254" t="s">
        <v>154</v>
      </c>
      <c r="EQ14" s="255"/>
      <c r="ER14" s="255"/>
      <c r="ES14" s="255"/>
      <c r="ET14" s="255"/>
      <c r="EU14" s="256"/>
      <c r="EV14" s="197"/>
      <c r="EW14" s="197"/>
      <c r="EX14" s="198">
        <f>SUM(EX17:EX36)</f>
        <v>116</v>
      </c>
      <c r="EZ14" s="254" t="s">
        <v>235</v>
      </c>
      <c r="FA14" s="255"/>
      <c r="FB14" s="255"/>
      <c r="FC14" s="255"/>
      <c r="FD14" s="255"/>
      <c r="FE14" s="256"/>
      <c r="FF14" s="197"/>
      <c r="FG14" s="197"/>
      <c r="FH14" s="198">
        <f>SUM(FH17:FH36)</f>
        <v>208</v>
      </c>
      <c r="FJ14" s="254" t="s">
        <v>236</v>
      </c>
      <c r="FK14" s="255"/>
      <c r="FL14" s="255"/>
      <c r="FM14" s="255"/>
      <c r="FN14" s="255"/>
      <c r="FO14" s="256"/>
      <c r="FP14" s="197"/>
      <c r="FQ14" s="197"/>
      <c r="FR14" s="198">
        <f>SUM(FR17:FR36)</f>
        <v>148</v>
      </c>
      <c r="FT14" s="254" t="s">
        <v>237</v>
      </c>
      <c r="FU14" s="255"/>
      <c r="FV14" s="255"/>
      <c r="FW14" s="255"/>
      <c r="FX14" s="255"/>
      <c r="FY14" s="256"/>
      <c r="FZ14" s="197"/>
      <c r="GA14" s="197"/>
      <c r="GB14" s="198">
        <f>SUM(GB17:GB36)</f>
        <v>118</v>
      </c>
      <c r="GD14" s="254" t="s">
        <v>174</v>
      </c>
      <c r="GE14" s="255"/>
      <c r="GF14" s="255"/>
      <c r="GG14" s="255"/>
      <c r="GH14" s="255"/>
      <c r="GI14" s="256"/>
      <c r="GJ14" s="197"/>
      <c r="GK14" s="197"/>
      <c r="GL14" s="198">
        <f>SUM(GL17:GL36)</f>
        <v>70</v>
      </c>
      <c r="GN14" s="254" t="s">
        <v>239</v>
      </c>
      <c r="GO14" s="255"/>
      <c r="GP14" s="255"/>
      <c r="GQ14" s="255"/>
      <c r="GR14" s="255"/>
      <c r="GS14" s="256"/>
      <c r="GT14" s="197"/>
      <c r="GU14" s="197"/>
      <c r="GV14" s="198">
        <f>SUM(GV17:GV36)</f>
        <v>94</v>
      </c>
      <c r="GX14" s="254" t="s">
        <v>240</v>
      </c>
      <c r="GY14" s="255"/>
      <c r="GZ14" s="255"/>
      <c r="HA14" s="255"/>
      <c r="HB14" s="255"/>
      <c r="HC14" s="256"/>
      <c r="HD14" s="197"/>
      <c r="HE14" s="197"/>
      <c r="HF14" s="198">
        <f>SUM(HF17:HF36)</f>
        <v>110</v>
      </c>
      <c r="HH14" s="254" t="s">
        <v>241</v>
      </c>
      <c r="HI14" s="255"/>
      <c r="HJ14" s="255"/>
      <c r="HK14" s="255"/>
      <c r="HL14" s="255"/>
      <c r="HM14" s="256"/>
      <c r="HN14" s="197"/>
      <c r="HO14" s="197"/>
      <c r="HP14" s="198">
        <f>SUM(HP17:HP36)</f>
        <v>74</v>
      </c>
      <c r="HR14" s="254" t="s">
        <v>242</v>
      </c>
      <c r="HS14" s="255"/>
      <c r="HT14" s="255"/>
      <c r="HU14" s="255"/>
      <c r="HV14" s="255"/>
      <c r="HW14" s="256"/>
      <c r="HX14" s="197"/>
      <c r="HY14" s="197"/>
      <c r="HZ14" s="198">
        <f>SUM(HZ17:HZ36)</f>
        <v>84</v>
      </c>
      <c r="IB14" s="254" t="s">
        <v>244</v>
      </c>
      <c r="IC14" s="255"/>
      <c r="ID14" s="255"/>
      <c r="IE14" s="255"/>
      <c r="IF14" s="255"/>
      <c r="IG14" s="256"/>
      <c r="IH14" s="197"/>
      <c r="II14" s="197"/>
      <c r="IJ14" s="198">
        <f>SUM(IJ17:IJ36)</f>
        <v>100</v>
      </c>
      <c r="IL14" s="254" t="s">
        <v>246</v>
      </c>
      <c r="IM14" s="255"/>
      <c r="IN14" s="255"/>
      <c r="IO14" s="255"/>
      <c r="IP14" s="255"/>
      <c r="IQ14" s="256"/>
      <c r="IR14" s="197"/>
      <c r="IS14" s="197"/>
      <c r="IT14" s="198">
        <f>SUM(IT17:IT36)</f>
        <v>119</v>
      </c>
      <c r="IV14" s="254" t="s">
        <v>247</v>
      </c>
      <c r="IW14" s="255"/>
      <c r="IX14" s="255"/>
      <c r="IY14" s="255"/>
      <c r="IZ14" s="255"/>
      <c r="JA14" s="256"/>
      <c r="JB14" s="197"/>
      <c r="JC14" s="197"/>
      <c r="JD14" s="198">
        <f>SUM(JD17:JD36)</f>
        <v>116</v>
      </c>
      <c r="JF14" s="271">
        <v>26</v>
      </c>
      <c r="JG14" s="272"/>
      <c r="JH14" s="272"/>
      <c r="JI14" s="272"/>
      <c r="JJ14" s="272"/>
      <c r="JK14" s="273"/>
      <c r="JL14" s="197"/>
      <c r="JM14" s="197"/>
      <c r="JN14" s="198">
        <f>SUM(JN17:JN36)</f>
        <v>120</v>
      </c>
      <c r="JP14" s="271">
        <v>27</v>
      </c>
      <c r="JQ14" s="272"/>
      <c r="JR14" s="272"/>
      <c r="JS14" s="272"/>
      <c r="JT14" s="272"/>
      <c r="JU14" s="273"/>
      <c r="JV14" s="197"/>
      <c r="JW14" s="197"/>
      <c r="JX14" s="198">
        <f>SUM(JX17:JX36)</f>
        <v>120</v>
      </c>
      <c r="JZ14" s="271">
        <v>28</v>
      </c>
      <c r="KA14" s="272"/>
      <c r="KB14" s="272"/>
      <c r="KC14" s="272"/>
      <c r="KD14" s="272"/>
      <c r="KE14" s="273"/>
      <c r="KF14" s="197"/>
      <c r="KG14" s="197"/>
      <c r="KH14" s="198">
        <f>SUM(KH17:KH36)</f>
        <v>120</v>
      </c>
      <c r="KJ14" s="271">
        <v>29</v>
      </c>
      <c r="KK14" s="272"/>
      <c r="KL14" s="272"/>
      <c r="KM14" s="272"/>
      <c r="KN14" s="272"/>
      <c r="KO14" s="273"/>
      <c r="KP14" s="197"/>
      <c r="KQ14" s="197"/>
      <c r="KR14" s="198">
        <f>SUM(KR17:KR36)</f>
        <v>120</v>
      </c>
      <c r="KT14" s="271">
        <v>30</v>
      </c>
      <c r="KU14" s="272"/>
      <c r="KV14" s="272"/>
      <c r="KW14" s="272"/>
      <c r="KX14" s="272"/>
      <c r="KY14" s="273"/>
      <c r="KZ14" s="197"/>
      <c r="LA14" s="197"/>
      <c r="LB14" s="198">
        <f>SUM(LB17:LB36)</f>
        <v>120</v>
      </c>
      <c r="LD14" s="271">
        <v>31</v>
      </c>
      <c r="LE14" s="272"/>
      <c r="LF14" s="272"/>
      <c r="LG14" s="272"/>
      <c r="LH14" s="272"/>
      <c r="LI14" s="273"/>
      <c r="LJ14" s="197"/>
      <c r="LK14" s="197"/>
      <c r="LL14" s="198">
        <f>SUM(LL17:LL36)</f>
        <v>120</v>
      </c>
      <c r="LN14" s="271">
        <v>32</v>
      </c>
      <c r="LO14" s="272"/>
      <c r="LP14" s="272"/>
      <c r="LQ14" s="272"/>
      <c r="LR14" s="272"/>
      <c r="LS14" s="273"/>
      <c r="LT14" s="197"/>
      <c r="LU14" s="197"/>
      <c r="LV14" s="198">
        <f>SUM(LV17:LV36)</f>
        <v>120</v>
      </c>
      <c r="LX14" s="271">
        <v>33</v>
      </c>
      <c r="LY14" s="272"/>
      <c r="LZ14" s="272"/>
      <c r="MA14" s="272"/>
      <c r="MB14" s="272"/>
      <c r="MC14" s="273"/>
      <c r="MD14" s="197"/>
      <c r="ME14" s="197"/>
      <c r="MF14" s="198">
        <f>SUM(MF17:MF36)</f>
        <v>120</v>
      </c>
      <c r="MH14" s="271">
        <v>34</v>
      </c>
      <c r="MI14" s="272"/>
      <c r="MJ14" s="272"/>
      <c r="MK14" s="272"/>
      <c r="ML14" s="272"/>
      <c r="MM14" s="273"/>
      <c r="MN14" s="197"/>
      <c r="MO14" s="197"/>
      <c r="MP14" s="198">
        <f>SUM(MP17:MP36)</f>
        <v>120</v>
      </c>
      <c r="MR14" s="271">
        <v>35</v>
      </c>
      <c r="MS14" s="272"/>
      <c r="MT14" s="272"/>
      <c r="MU14" s="272"/>
      <c r="MV14" s="272"/>
      <c r="MW14" s="273"/>
      <c r="MX14" s="197"/>
      <c r="MY14" s="197"/>
      <c r="MZ14" s="198">
        <f>SUM(MZ17:MZ36)</f>
        <v>120</v>
      </c>
    </row>
    <row r="15" spans="2:364" ht="12.75" customHeight="1" x14ac:dyDescent="0.2">
      <c r="B15" s="265" t="s">
        <v>58</v>
      </c>
      <c r="C15" s="266"/>
      <c r="D15" s="266"/>
      <c r="E15" s="266"/>
      <c r="F15" s="266"/>
      <c r="G15" s="264" t="s">
        <v>62</v>
      </c>
      <c r="H15" s="267"/>
      <c r="I15" s="264" t="s">
        <v>16</v>
      </c>
      <c r="J15" s="267" t="s">
        <v>72</v>
      </c>
      <c r="L15" s="324" t="s">
        <v>76</v>
      </c>
      <c r="M15" s="325" t="s">
        <v>235</v>
      </c>
      <c r="N15" s="326">
        <v>208</v>
      </c>
      <c r="P15" s="223" t="s">
        <v>58</v>
      </c>
      <c r="Q15" s="224"/>
      <c r="R15" s="224"/>
      <c r="S15" s="224"/>
      <c r="T15" s="253" t="s">
        <v>74</v>
      </c>
      <c r="U15" s="253"/>
      <c r="V15" s="253" t="s">
        <v>16</v>
      </c>
      <c r="W15" s="253" t="s">
        <v>72</v>
      </c>
      <c r="X15" s="250" t="s">
        <v>19</v>
      </c>
      <c r="Z15" s="223" t="s">
        <v>58</v>
      </c>
      <c r="AA15" s="224"/>
      <c r="AB15" s="224"/>
      <c r="AC15" s="224"/>
      <c r="AD15" s="253" t="s">
        <v>74</v>
      </c>
      <c r="AE15" s="253"/>
      <c r="AF15" s="253" t="s">
        <v>16</v>
      </c>
      <c r="AG15" s="253" t="s">
        <v>72</v>
      </c>
      <c r="AH15" s="250" t="s">
        <v>19</v>
      </c>
      <c r="AJ15" s="223" t="s">
        <v>58</v>
      </c>
      <c r="AK15" s="224"/>
      <c r="AL15" s="224"/>
      <c r="AM15" s="224"/>
      <c r="AN15" s="253" t="s">
        <v>74</v>
      </c>
      <c r="AO15" s="253"/>
      <c r="AP15" s="253" t="s">
        <v>16</v>
      </c>
      <c r="AQ15" s="253" t="s">
        <v>72</v>
      </c>
      <c r="AR15" s="250" t="s">
        <v>19</v>
      </c>
      <c r="AT15" s="223" t="s">
        <v>58</v>
      </c>
      <c r="AU15" s="224"/>
      <c r="AV15" s="224"/>
      <c r="AW15" s="224"/>
      <c r="AX15" s="253" t="s">
        <v>74</v>
      </c>
      <c r="AY15" s="253"/>
      <c r="AZ15" s="253" t="s">
        <v>16</v>
      </c>
      <c r="BA15" s="253" t="s">
        <v>72</v>
      </c>
      <c r="BB15" s="250" t="s">
        <v>19</v>
      </c>
      <c r="BD15" s="223" t="s">
        <v>58</v>
      </c>
      <c r="BE15" s="224"/>
      <c r="BF15" s="224"/>
      <c r="BG15" s="224"/>
      <c r="BH15" s="253" t="s">
        <v>74</v>
      </c>
      <c r="BI15" s="253"/>
      <c r="BJ15" s="253" t="s">
        <v>16</v>
      </c>
      <c r="BK15" s="253" t="s">
        <v>72</v>
      </c>
      <c r="BL15" s="250" t="s">
        <v>19</v>
      </c>
      <c r="BN15" s="223" t="s">
        <v>58</v>
      </c>
      <c r="BO15" s="224"/>
      <c r="BP15" s="224"/>
      <c r="BQ15" s="224"/>
      <c r="BR15" s="253" t="s">
        <v>74</v>
      </c>
      <c r="BS15" s="253"/>
      <c r="BT15" s="253" t="s">
        <v>16</v>
      </c>
      <c r="BU15" s="253" t="s">
        <v>72</v>
      </c>
      <c r="BV15" s="250" t="s">
        <v>19</v>
      </c>
      <c r="BX15" s="223" t="s">
        <v>58</v>
      </c>
      <c r="BY15" s="224"/>
      <c r="BZ15" s="224"/>
      <c r="CA15" s="224"/>
      <c r="CB15" s="253" t="s">
        <v>74</v>
      </c>
      <c r="CC15" s="253"/>
      <c r="CD15" s="253" t="s">
        <v>16</v>
      </c>
      <c r="CE15" s="253" t="s">
        <v>72</v>
      </c>
      <c r="CF15" s="250" t="s">
        <v>19</v>
      </c>
      <c r="CH15" s="223" t="s">
        <v>58</v>
      </c>
      <c r="CI15" s="224"/>
      <c r="CJ15" s="224"/>
      <c r="CK15" s="224"/>
      <c r="CL15" s="253" t="s">
        <v>74</v>
      </c>
      <c r="CM15" s="253"/>
      <c r="CN15" s="253" t="s">
        <v>16</v>
      </c>
      <c r="CO15" s="253" t="s">
        <v>72</v>
      </c>
      <c r="CP15" s="250" t="s">
        <v>19</v>
      </c>
      <c r="CR15" s="223" t="s">
        <v>58</v>
      </c>
      <c r="CS15" s="224"/>
      <c r="CT15" s="224"/>
      <c r="CU15" s="224"/>
      <c r="CV15" s="253" t="s">
        <v>74</v>
      </c>
      <c r="CW15" s="253"/>
      <c r="CX15" s="253" t="s">
        <v>16</v>
      </c>
      <c r="CY15" s="253" t="s">
        <v>72</v>
      </c>
      <c r="CZ15" s="250" t="s">
        <v>19</v>
      </c>
      <c r="DB15" s="223" t="s">
        <v>58</v>
      </c>
      <c r="DC15" s="224"/>
      <c r="DD15" s="224"/>
      <c r="DE15" s="224"/>
      <c r="DF15" s="253" t="s">
        <v>74</v>
      </c>
      <c r="DG15" s="253"/>
      <c r="DH15" s="253" t="s">
        <v>16</v>
      </c>
      <c r="DI15" s="253" t="s">
        <v>72</v>
      </c>
      <c r="DJ15" s="250" t="s">
        <v>19</v>
      </c>
      <c r="DL15" s="223" t="s">
        <v>58</v>
      </c>
      <c r="DM15" s="224"/>
      <c r="DN15" s="224"/>
      <c r="DO15" s="224"/>
      <c r="DP15" s="253" t="s">
        <v>74</v>
      </c>
      <c r="DQ15" s="253"/>
      <c r="DR15" s="253" t="s">
        <v>16</v>
      </c>
      <c r="DS15" s="253" t="s">
        <v>72</v>
      </c>
      <c r="DT15" s="250" t="s">
        <v>19</v>
      </c>
      <c r="DV15" s="223" t="s">
        <v>58</v>
      </c>
      <c r="DW15" s="224"/>
      <c r="DX15" s="224"/>
      <c r="DY15" s="224"/>
      <c r="DZ15" s="253" t="s">
        <v>74</v>
      </c>
      <c r="EA15" s="253"/>
      <c r="EB15" s="253" t="s">
        <v>16</v>
      </c>
      <c r="EC15" s="253" t="s">
        <v>72</v>
      </c>
      <c r="ED15" s="250" t="s">
        <v>19</v>
      </c>
      <c r="EF15" s="223" t="s">
        <v>58</v>
      </c>
      <c r="EG15" s="224"/>
      <c r="EH15" s="224"/>
      <c r="EI15" s="224"/>
      <c r="EJ15" s="253" t="s">
        <v>74</v>
      </c>
      <c r="EK15" s="253"/>
      <c r="EL15" s="253" t="s">
        <v>16</v>
      </c>
      <c r="EM15" s="253" t="s">
        <v>72</v>
      </c>
      <c r="EN15" s="250" t="s">
        <v>19</v>
      </c>
      <c r="EP15" s="223" t="s">
        <v>58</v>
      </c>
      <c r="EQ15" s="224"/>
      <c r="ER15" s="224"/>
      <c r="ES15" s="224"/>
      <c r="ET15" s="253" t="s">
        <v>74</v>
      </c>
      <c r="EU15" s="253"/>
      <c r="EV15" s="253" t="s">
        <v>16</v>
      </c>
      <c r="EW15" s="253" t="s">
        <v>72</v>
      </c>
      <c r="EX15" s="250" t="s">
        <v>19</v>
      </c>
      <c r="EZ15" s="223" t="s">
        <v>58</v>
      </c>
      <c r="FA15" s="224"/>
      <c r="FB15" s="224"/>
      <c r="FC15" s="224"/>
      <c r="FD15" s="253" t="s">
        <v>74</v>
      </c>
      <c r="FE15" s="253"/>
      <c r="FF15" s="253" t="s">
        <v>16</v>
      </c>
      <c r="FG15" s="253" t="s">
        <v>72</v>
      </c>
      <c r="FH15" s="250" t="s">
        <v>19</v>
      </c>
      <c r="FJ15" s="223" t="s">
        <v>58</v>
      </c>
      <c r="FK15" s="224"/>
      <c r="FL15" s="224"/>
      <c r="FM15" s="224"/>
      <c r="FN15" s="253" t="s">
        <v>74</v>
      </c>
      <c r="FO15" s="253"/>
      <c r="FP15" s="253" t="s">
        <v>16</v>
      </c>
      <c r="FQ15" s="253" t="s">
        <v>72</v>
      </c>
      <c r="FR15" s="250" t="s">
        <v>19</v>
      </c>
      <c r="FT15" s="223" t="s">
        <v>58</v>
      </c>
      <c r="FU15" s="224"/>
      <c r="FV15" s="224"/>
      <c r="FW15" s="224"/>
      <c r="FX15" s="253" t="s">
        <v>74</v>
      </c>
      <c r="FY15" s="253"/>
      <c r="FZ15" s="253" t="s">
        <v>16</v>
      </c>
      <c r="GA15" s="253" t="s">
        <v>72</v>
      </c>
      <c r="GB15" s="250" t="s">
        <v>19</v>
      </c>
      <c r="GD15" s="223" t="s">
        <v>58</v>
      </c>
      <c r="GE15" s="224"/>
      <c r="GF15" s="224"/>
      <c r="GG15" s="224"/>
      <c r="GH15" s="253" t="s">
        <v>74</v>
      </c>
      <c r="GI15" s="253"/>
      <c r="GJ15" s="253" t="s">
        <v>16</v>
      </c>
      <c r="GK15" s="253" t="s">
        <v>72</v>
      </c>
      <c r="GL15" s="250" t="s">
        <v>19</v>
      </c>
      <c r="GN15" s="223" t="s">
        <v>58</v>
      </c>
      <c r="GO15" s="224"/>
      <c r="GP15" s="224"/>
      <c r="GQ15" s="224"/>
      <c r="GR15" s="253" t="s">
        <v>74</v>
      </c>
      <c r="GS15" s="253"/>
      <c r="GT15" s="253" t="s">
        <v>16</v>
      </c>
      <c r="GU15" s="253" t="s">
        <v>72</v>
      </c>
      <c r="GV15" s="250" t="s">
        <v>19</v>
      </c>
      <c r="GX15" s="223" t="s">
        <v>58</v>
      </c>
      <c r="GY15" s="224"/>
      <c r="GZ15" s="224"/>
      <c r="HA15" s="224"/>
      <c r="HB15" s="253" t="s">
        <v>74</v>
      </c>
      <c r="HC15" s="253"/>
      <c r="HD15" s="253" t="s">
        <v>16</v>
      </c>
      <c r="HE15" s="253" t="s">
        <v>72</v>
      </c>
      <c r="HF15" s="250" t="s">
        <v>19</v>
      </c>
      <c r="HH15" s="223" t="s">
        <v>58</v>
      </c>
      <c r="HI15" s="224"/>
      <c r="HJ15" s="224"/>
      <c r="HK15" s="224"/>
      <c r="HL15" s="253" t="s">
        <v>74</v>
      </c>
      <c r="HM15" s="253"/>
      <c r="HN15" s="253" t="s">
        <v>16</v>
      </c>
      <c r="HO15" s="253" t="s">
        <v>72</v>
      </c>
      <c r="HP15" s="250" t="s">
        <v>19</v>
      </c>
      <c r="HR15" s="223" t="s">
        <v>58</v>
      </c>
      <c r="HS15" s="224"/>
      <c r="HT15" s="224"/>
      <c r="HU15" s="224"/>
      <c r="HV15" s="253" t="s">
        <v>74</v>
      </c>
      <c r="HW15" s="253"/>
      <c r="HX15" s="253" t="s">
        <v>16</v>
      </c>
      <c r="HY15" s="253" t="s">
        <v>72</v>
      </c>
      <c r="HZ15" s="250" t="s">
        <v>19</v>
      </c>
      <c r="IB15" s="223" t="s">
        <v>58</v>
      </c>
      <c r="IC15" s="224"/>
      <c r="ID15" s="224"/>
      <c r="IE15" s="224"/>
      <c r="IF15" s="253" t="s">
        <v>74</v>
      </c>
      <c r="IG15" s="253"/>
      <c r="IH15" s="253" t="s">
        <v>16</v>
      </c>
      <c r="II15" s="253" t="s">
        <v>72</v>
      </c>
      <c r="IJ15" s="250" t="s">
        <v>19</v>
      </c>
      <c r="IL15" s="223" t="s">
        <v>58</v>
      </c>
      <c r="IM15" s="224"/>
      <c r="IN15" s="224"/>
      <c r="IO15" s="224"/>
      <c r="IP15" s="253" t="s">
        <v>74</v>
      </c>
      <c r="IQ15" s="253"/>
      <c r="IR15" s="253" t="s">
        <v>16</v>
      </c>
      <c r="IS15" s="253" t="s">
        <v>72</v>
      </c>
      <c r="IT15" s="250" t="s">
        <v>19</v>
      </c>
      <c r="IV15" s="223" t="s">
        <v>58</v>
      </c>
      <c r="IW15" s="224"/>
      <c r="IX15" s="224"/>
      <c r="IY15" s="224"/>
      <c r="IZ15" s="253" t="s">
        <v>74</v>
      </c>
      <c r="JA15" s="253"/>
      <c r="JB15" s="253" t="s">
        <v>16</v>
      </c>
      <c r="JC15" s="253" t="s">
        <v>72</v>
      </c>
      <c r="JD15" s="250" t="s">
        <v>19</v>
      </c>
      <c r="JF15" s="223" t="s">
        <v>58</v>
      </c>
      <c r="JG15" s="224"/>
      <c r="JH15" s="224"/>
      <c r="JI15" s="224"/>
      <c r="JJ15" s="253" t="s">
        <v>74</v>
      </c>
      <c r="JK15" s="253"/>
      <c r="JL15" s="253" t="s">
        <v>16</v>
      </c>
      <c r="JM15" s="253" t="s">
        <v>72</v>
      </c>
      <c r="JN15" s="250" t="s">
        <v>19</v>
      </c>
      <c r="JP15" s="223" t="s">
        <v>58</v>
      </c>
      <c r="JQ15" s="224"/>
      <c r="JR15" s="224"/>
      <c r="JS15" s="224"/>
      <c r="JT15" s="253" t="s">
        <v>74</v>
      </c>
      <c r="JU15" s="253"/>
      <c r="JV15" s="253" t="s">
        <v>16</v>
      </c>
      <c r="JW15" s="253" t="s">
        <v>72</v>
      </c>
      <c r="JX15" s="250" t="s">
        <v>19</v>
      </c>
      <c r="JZ15" s="223" t="s">
        <v>58</v>
      </c>
      <c r="KA15" s="224"/>
      <c r="KB15" s="224"/>
      <c r="KC15" s="224"/>
      <c r="KD15" s="253" t="s">
        <v>74</v>
      </c>
      <c r="KE15" s="253"/>
      <c r="KF15" s="253" t="s">
        <v>16</v>
      </c>
      <c r="KG15" s="253" t="s">
        <v>72</v>
      </c>
      <c r="KH15" s="250" t="s">
        <v>19</v>
      </c>
      <c r="KJ15" s="223" t="s">
        <v>58</v>
      </c>
      <c r="KK15" s="224"/>
      <c r="KL15" s="224"/>
      <c r="KM15" s="224"/>
      <c r="KN15" s="253" t="s">
        <v>74</v>
      </c>
      <c r="KO15" s="253"/>
      <c r="KP15" s="253" t="s">
        <v>16</v>
      </c>
      <c r="KQ15" s="253" t="s">
        <v>72</v>
      </c>
      <c r="KR15" s="250" t="s">
        <v>19</v>
      </c>
      <c r="KT15" s="223" t="s">
        <v>58</v>
      </c>
      <c r="KU15" s="224"/>
      <c r="KV15" s="224"/>
      <c r="KW15" s="224"/>
      <c r="KX15" s="253" t="s">
        <v>74</v>
      </c>
      <c r="KY15" s="253"/>
      <c r="KZ15" s="253" t="s">
        <v>16</v>
      </c>
      <c r="LA15" s="253" t="s">
        <v>72</v>
      </c>
      <c r="LB15" s="250" t="s">
        <v>19</v>
      </c>
      <c r="LD15" s="223" t="s">
        <v>58</v>
      </c>
      <c r="LE15" s="224"/>
      <c r="LF15" s="224"/>
      <c r="LG15" s="224"/>
      <c r="LH15" s="253" t="s">
        <v>74</v>
      </c>
      <c r="LI15" s="253"/>
      <c r="LJ15" s="253" t="s">
        <v>16</v>
      </c>
      <c r="LK15" s="253" t="s">
        <v>72</v>
      </c>
      <c r="LL15" s="250" t="s">
        <v>19</v>
      </c>
      <c r="LN15" s="223" t="s">
        <v>58</v>
      </c>
      <c r="LO15" s="224"/>
      <c r="LP15" s="224"/>
      <c r="LQ15" s="224"/>
      <c r="LR15" s="253" t="s">
        <v>74</v>
      </c>
      <c r="LS15" s="253"/>
      <c r="LT15" s="253" t="s">
        <v>16</v>
      </c>
      <c r="LU15" s="253" t="s">
        <v>72</v>
      </c>
      <c r="LV15" s="250" t="s">
        <v>19</v>
      </c>
      <c r="LX15" s="223" t="s">
        <v>58</v>
      </c>
      <c r="LY15" s="224"/>
      <c r="LZ15" s="224"/>
      <c r="MA15" s="224"/>
      <c r="MB15" s="253" t="s">
        <v>74</v>
      </c>
      <c r="MC15" s="253"/>
      <c r="MD15" s="253" t="s">
        <v>16</v>
      </c>
      <c r="ME15" s="253" t="s">
        <v>72</v>
      </c>
      <c r="MF15" s="250" t="s">
        <v>19</v>
      </c>
      <c r="MH15" s="223" t="s">
        <v>58</v>
      </c>
      <c r="MI15" s="224"/>
      <c r="MJ15" s="224"/>
      <c r="MK15" s="224"/>
      <c r="ML15" s="253" t="s">
        <v>74</v>
      </c>
      <c r="MM15" s="253"/>
      <c r="MN15" s="253" t="s">
        <v>16</v>
      </c>
      <c r="MO15" s="253" t="s">
        <v>72</v>
      </c>
      <c r="MP15" s="250" t="s">
        <v>19</v>
      </c>
      <c r="MR15" s="223" t="s">
        <v>58</v>
      </c>
      <c r="MS15" s="224"/>
      <c r="MT15" s="224"/>
      <c r="MU15" s="224"/>
      <c r="MV15" s="253" t="s">
        <v>74</v>
      </c>
      <c r="MW15" s="253"/>
      <c r="MX15" s="253" t="s">
        <v>16</v>
      </c>
      <c r="MY15" s="253" t="s">
        <v>72</v>
      </c>
      <c r="MZ15" s="250" t="s">
        <v>19</v>
      </c>
    </row>
    <row r="16" spans="2:364" ht="12.75" customHeight="1" x14ac:dyDescent="0.2">
      <c r="B16" s="226"/>
      <c r="C16" s="227"/>
      <c r="D16" s="227"/>
      <c r="E16" s="227"/>
      <c r="F16" s="227"/>
      <c r="G16" s="252"/>
      <c r="H16" s="251"/>
      <c r="I16" s="252"/>
      <c r="J16" s="251"/>
      <c r="L16" s="327" t="s">
        <v>77</v>
      </c>
      <c r="M16" s="331" t="s">
        <v>232</v>
      </c>
      <c r="N16" s="332">
        <v>191</v>
      </c>
      <c r="O16"/>
      <c r="P16" s="226"/>
      <c r="Q16" s="227"/>
      <c r="R16" s="227"/>
      <c r="S16" s="227"/>
      <c r="T16" s="252">
        <v>1</v>
      </c>
      <c r="U16" s="252"/>
      <c r="V16" s="252"/>
      <c r="W16" s="252"/>
      <c r="X16" s="251"/>
      <c r="Z16" s="226"/>
      <c r="AA16" s="227"/>
      <c r="AB16" s="227"/>
      <c r="AC16" s="227"/>
      <c r="AD16" s="252">
        <v>1</v>
      </c>
      <c r="AE16" s="252"/>
      <c r="AF16" s="252"/>
      <c r="AG16" s="252"/>
      <c r="AH16" s="251"/>
      <c r="AJ16" s="226"/>
      <c r="AK16" s="227"/>
      <c r="AL16" s="227"/>
      <c r="AM16" s="227"/>
      <c r="AN16" s="252">
        <v>1</v>
      </c>
      <c r="AO16" s="252"/>
      <c r="AP16" s="252"/>
      <c r="AQ16" s="252"/>
      <c r="AR16" s="251"/>
      <c r="AT16" s="226"/>
      <c r="AU16" s="227"/>
      <c r="AV16" s="227"/>
      <c r="AW16" s="227"/>
      <c r="AX16" s="252">
        <v>1</v>
      </c>
      <c r="AY16" s="252"/>
      <c r="AZ16" s="252"/>
      <c r="BA16" s="252"/>
      <c r="BB16" s="251"/>
      <c r="BD16" s="226"/>
      <c r="BE16" s="227"/>
      <c r="BF16" s="227"/>
      <c r="BG16" s="227"/>
      <c r="BH16" s="252">
        <v>1</v>
      </c>
      <c r="BI16" s="252"/>
      <c r="BJ16" s="252"/>
      <c r="BK16" s="252"/>
      <c r="BL16" s="251"/>
      <c r="BN16" s="226"/>
      <c r="BO16" s="227"/>
      <c r="BP16" s="227"/>
      <c r="BQ16" s="227"/>
      <c r="BR16" s="252">
        <v>1</v>
      </c>
      <c r="BS16" s="252"/>
      <c r="BT16" s="252"/>
      <c r="BU16" s="252"/>
      <c r="BV16" s="251"/>
      <c r="BX16" s="226"/>
      <c r="BY16" s="227"/>
      <c r="BZ16" s="227"/>
      <c r="CA16" s="227"/>
      <c r="CB16" s="252">
        <v>1</v>
      </c>
      <c r="CC16" s="252"/>
      <c r="CD16" s="252"/>
      <c r="CE16" s="252"/>
      <c r="CF16" s="251"/>
      <c r="CH16" s="226"/>
      <c r="CI16" s="227"/>
      <c r="CJ16" s="227"/>
      <c r="CK16" s="227"/>
      <c r="CL16" s="252">
        <v>1</v>
      </c>
      <c r="CM16" s="252"/>
      <c r="CN16" s="252"/>
      <c r="CO16" s="252"/>
      <c r="CP16" s="251"/>
      <c r="CR16" s="226"/>
      <c r="CS16" s="227"/>
      <c r="CT16" s="227"/>
      <c r="CU16" s="227"/>
      <c r="CV16" s="252">
        <v>1</v>
      </c>
      <c r="CW16" s="252"/>
      <c r="CX16" s="252"/>
      <c r="CY16" s="252"/>
      <c r="CZ16" s="251"/>
      <c r="DB16" s="226"/>
      <c r="DC16" s="227"/>
      <c r="DD16" s="227"/>
      <c r="DE16" s="227"/>
      <c r="DF16" s="252">
        <v>1</v>
      </c>
      <c r="DG16" s="252"/>
      <c r="DH16" s="252"/>
      <c r="DI16" s="252"/>
      <c r="DJ16" s="251"/>
      <c r="DL16" s="226"/>
      <c r="DM16" s="227"/>
      <c r="DN16" s="227"/>
      <c r="DO16" s="227"/>
      <c r="DP16" s="252">
        <v>1</v>
      </c>
      <c r="DQ16" s="252"/>
      <c r="DR16" s="252"/>
      <c r="DS16" s="252"/>
      <c r="DT16" s="251"/>
      <c r="DV16" s="226"/>
      <c r="DW16" s="227"/>
      <c r="DX16" s="227"/>
      <c r="DY16" s="227"/>
      <c r="DZ16" s="252">
        <v>1</v>
      </c>
      <c r="EA16" s="252"/>
      <c r="EB16" s="252"/>
      <c r="EC16" s="252"/>
      <c r="ED16" s="251"/>
      <c r="EF16" s="226"/>
      <c r="EG16" s="227"/>
      <c r="EH16" s="227"/>
      <c r="EI16" s="227"/>
      <c r="EJ16" s="252">
        <v>1</v>
      </c>
      <c r="EK16" s="252"/>
      <c r="EL16" s="252"/>
      <c r="EM16" s="252"/>
      <c r="EN16" s="251"/>
      <c r="EP16" s="226"/>
      <c r="EQ16" s="227"/>
      <c r="ER16" s="227"/>
      <c r="ES16" s="227"/>
      <c r="ET16" s="252">
        <v>1</v>
      </c>
      <c r="EU16" s="252"/>
      <c r="EV16" s="252"/>
      <c r="EW16" s="252"/>
      <c r="EX16" s="251"/>
      <c r="EZ16" s="226"/>
      <c r="FA16" s="227"/>
      <c r="FB16" s="227"/>
      <c r="FC16" s="227"/>
      <c r="FD16" s="252">
        <v>1</v>
      </c>
      <c r="FE16" s="252"/>
      <c r="FF16" s="252"/>
      <c r="FG16" s="252"/>
      <c r="FH16" s="251"/>
      <c r="FJ16" s="226"/>
      <c r="FK16" s="227"/>
      <c r="FL16" s="227"/>
      <c r="FM16" s="227"/>
      <c r="FN16" s="252">
        <v>1</v>
      </c>
      <c r="FO16" s="252"/>
      <c r="FP16" s="252"/>
      <c r="FQ16" s="252"/>
      <c r="FR16" s="251"/>
      <c r="FT16" s="226"/>
      <c r="FU16" s="227"/>
      <c r="FV16" s="227"/>
      <c r="FW16" s="227"/>
      <c r="FX16" s="252">
        <v>1</v>
      </c>
      <c r="FY16" s="252"/>
      <c r="FZ16" s="252"/>
      <c r="GA16" s="252"/>
      <c r="GB16" s="251"/>
      <c r="GD16" s="226"/>
      <c r="GE16" s="227"/>
      <c r="GF16" s="227"/>
      <c r="GG16" s="227"/>
      <c r="GH16" s="252">
        <v>1</v>
      </c>
      <c r="GI16" s="252"/>
      <c r="GJ16" s="252"/>
      <c r="GK16" s="252"/>
      <c r="GL16" s="251"/>
      <c r="GN16" s="226"/>
      <c r="GO16" s="227"/>
      <c r="GP16" s="227"/>
      <c r="GQ16" s="227"/>
      <c r="GR16" s="252">
        <v>1</v>
      </c>
      <c r="GS16" s="252"/>
      <c r="GT16" s="252"/>
      <c r="GU16" s="252"/>
      <c r="GV16" s="251"/>
      <c r="GX16" s="226"/>
      <c r="GY16" s="227"/>
      <c r="GZ16" s="227"/>
      <c r="HA16" s="227"/>
      <c r="HB16" s="252">
        <v>1</v>
      </c>
      <c r="HC16" s="252"/>
      <c r="HD16" s="252"/>
      <c r="HE16" s="252"/>
      <c r="HF16" s="251"/>
      <c r="HH16" s="226"/>
      <c r="HI16" s="227"/>
      <c r="HJ16" s="227"/>
      <c r="HK16" s="227"/>
      <c r="HL16" s="252">
        <v>1</v>
      </c>
      <c r="HM16" s="252"/>
      <c r="HN16" s="252"/>
      <c r="HO16" s="252"/>
      <c r="HP16" s="251"/>
      <c r="HR16" s="226"/>
      <c r="HS16" s="227"/>
      <c r="HT16" s="227"/>
      <c r="HU16" s="227"/>
      <c r="HV16" s="252">
        <v>1</v>
      </c>
      <c r="HW16" s="252"/>
      <c r="HX16" s="252"/>
      <c r="HY16" s="252"/>
      <c r="HZ16" s="251"/>
      <c r="IB16" s="226"/>
      <c r="IC16" s="227"/>
      <c r="ID16" s="227"/>
      <c r="IE16" s="227"/>
      <c r="IF16" s="252">
        <v>1</v>
      </c>
      <c r="IG16" s="252"/>
      <c r="IH16" s="252"/>
      <c r="II16" s="252"/>
      <c r="IJ16" s="251"/>
      <c r="IL16" s="226"/>
      <c r="IM16" s="227"/>
      <c r="IN16" s="227"/>
      <c r="IO16" s="227"/>
      <c r="IP16" s="252">
        <v>1</v>
      </c>
      <c r="IQ16" s="252"/>
      <c r="IR16" s="252"/>
      <c r="IS16" s="252"/>
      <c r="IT16" s="251"/>
      <c r="IV16" s="226"/>
      <c r="IW16" s="227"/>
      <c r="IX16" s="227"/>
      <c r="IY16" s="227"/>
      <c r="IZ16" s="252">
        <v>1</v>
      </c>
      <c r="JA16" s="252"/>
      <c r="JB16" s="252"/>
      <c r="JC16" s="252"/>
      <c r="JD16" s="251"/>
      <c r="JF16" s="226"/>
      <c r="JG16" s="227"/>
      <c r="JH16" s="227"/>
      <c r="JI16" s="227"/>
      <c r="JJ16" s="252">
        <v>1</v>
      </c>
      <c r="JK16" s="252"/>
      <c r="JL16" s="252"/>
      <c r="JM16" s="252"/>
      <c r="JN16" s="251"/>
      <c r="JP16" s="226"/>
      <c r="JQ16" s="227"/>
      <c r="JR16" s="227"/>
      <c r="JS16" s="227"/>
      <c r="JT16" s="252">
        <v>1</v>
      </c>
      <c r="JU16" s="252"/>
      <c r="JV16" s="252"/>
      <c r="JW16" s="252"/>
      <c r="JX16" s="251"/>
      <c r="JZ16" s="226"/>
      <c r="KA16" s="227"/>
      <c r="KB16" s="227"/>
      <c r="KC16" s="227"/>
      <c r="KD16" s="252">
        <v>1</v>
      </c>
      <c r="KE16" s="252"/>
      <c r="KF16" s="252"/>
      <c r="KG16" s="252"/>
      <c r="KH16" s="251"/>
      <c r="KJ16" s="226"/>
      <c r="KK16" s="227"/>
      <c r="KL16" s="227"/>
      <c r="KM16" s="227"/>
      <c r="KN16" s="252">
        <v>1</v>
      </c>
      <c r="KO16" s="252"/>
      <c r="KP16" s="252"/>
      <c r="KQ16" s="252"/>
      <c r="KR16" s="251"/>
      <c r="KT16" s="226"/>
      <c r="KU16" s="227"/>
      <c r="KV16" s="227"/>
      <c r="KW16" s="227"/>
      <c r="KX16" s="252">
        <v>1</v>
      </c>
      <c r="KY16" s="252"/>
      <c r="KZ16" s="252"/>
      <c r="LA16" s="252"/>
      <c r="LB16" s="251"/>
      <c r="LD16" s="226"/>
      <c r="LE16" s="227"/>
      <c r="LF16" s="227"/>
      <c r="LG16" s="227"/>
      <c r="LH16" s="252">
        <v>1</v>
      </c>
      <c r="LI16" s="252"/>
      <c r="LJ16" s="252"/>
      <c r="LK16" s="252"/>
      <c r="LL16" s="251"/>
      <c r="LN16" s="226"/>
      <c r="LO16" s="227"/>
      <c r="LP16" s="227"/>
      <c r="LQ16" s="227"/>
      <c r="LR16" s="252">
        <v>1</v>
      </c>
      <c r="LS16" s="252"/>
      <c r="LT16" s="252"/>
      <c r="LU16" s="252"/>
      <c r="LV16" s="251"/>
      <c r="LX16" s="226"/>
      <c r="LY16" s="227"/>
      <c r="LZ16" s="227"/>
      <c r="MA16" s="227"/>
      <c r="MB16" s="252">
        <v>1</v>
      </c>
      <c r="MC16" s="252"/>
      <c r="MD16" s="252"/>
      <c r="ME16" s="252"/>
      <c r="MF16" s="251"/>
      <c r="MH16" s="226"/>
      <c r="MI16" s="227"/>
      <c r="MJ16" s="227"/>
      <c r="MK16" s="227"/>
      <c r="ML16" s="252">
        <v>1</v>
      </c>
      <c r="MM16" s="252"/>
      <c r="MN16" s="252"/>
      <c r="MO16" s="252"/>
      <c r="MP16" s="251"/>
      <c r="MR16" s="226"/>
      <c r="MS16" s="227"/>
      <c r="MT16" s="227"/>
      <c r="MU16" s="227"/>
      <c r="MV16" s="252">
        <v>1</v>
      </c>
      <c r="MW16" s="252"/>
      <c r="MX16" s="252"/>
      <c r="MY16" s="252"/>
      <c r="MZ16" s="251"/>
    </row>
    <row r="17" spans="2:364" ht="12.75" customHeight="1" x14ac:dyDescent="0.2">
      <c r="B17" s="62">
        <v>57</v>
      </c>
      <c r="C17" s="28" t="s">
        <v>2</v>
      </c>
      <c r="D17" s="1">
        <v>2</v>
      </c>
      <c r="E17" s="2">
        <v>0</v>
      </c>
      <c r="F17" s="29" t="s">
        <v>1</v>
      </c>
      <c r="G17" s="1"/>
      <c r="H17" s="69"/>
      <c r="I17" s="48" t="str">
        <f>IF($B17&gt;$R$13,CONCATENATE("W",$B17),(IF(D17=E17,IF(G17&gt;H17,C17,F17),IF(D17&gt;E17,C17,F17))))</f>
        <v>França</v>
      </c>
      <c r="J17" s="49">
        <f>IF(D17=E17,2,IF(D17&gt;E17,1,3))</f>
        <v>1</v>
      </c>
      <c r="L17" s="328" t="s">
        <v>78</v>
      </c>
      <c r="M17" s="329" t="s">
        <v>236</v>
      </c>
      <c r="N17" s="330">
        <v>148</v>
      </c>
      <c r="O17"/>
      <c r="P17" s="47" t="str">
        <f>$C$17</f>
        <v>França</v>
      </c>
      <c r="Q17" s="3">
        <v>0</v>
      </c>
      <c r="R17" s="2">
        <v>2</v>
      </c>
      <c r="S17" s="29" t="str">
        <f>$F$17</f>
        <v>Uruguai</v>
      </c>
      <c r="T17" s="1"/>
      <c r="U17" s="2"/>
      <c r="V17" s="48" t="str">
        <f>IF($B17&gt;$R$13,CONCATENATE("W",$B17),(IF(Q17=R17,IF(T17&gt;U17,P17,S17),IF(Q17&gt;R17,P17,S17))))</f>
        <v>Uruguai</v>
      </c>
      <c r="W17" s="48">
        <f>IF(Q17=R17,2,IF(Q17&gt;R17,1,3))</f>
        <v>3</v>
      </c>
      <c r="X17" s="60">
        <f>IF($B17&gt;$R$13,0,IF(AND($D17=Q17,$E17=R17),15,IF($J17=W17,6,0)+IF(OR($D17=Q17,$E17=R17),2,0))+IF($I17=V17,10,0)+IF(AND(Q17=R17,$G17=T17,$H17=U17),5,0))</f>
        <v>0</v>
      </c>
      <c r="Y17" s="44"/>
      <c r="Z17" s="47" t="str">
        <f>$C$17</f>
        <v>França</v>
      </c>
      <c r="AA17" s="3">
        <v>1</v>
      </c>
      <c r="AB17" s="2">
        <v>2</v>
      </c>
      <c r="AC17" s="29" t="str">
        <f>$F$17</f>
        <v>Uruguai</v>
      </c>
      <c r="AD17" s="1"/>
      <c r="AE17" s="2"/>
      <c r="AF17" s="48" t="str">
        <f>IF($B17&gt;$R$13,CONCATENATE("W",$B17),(IF(AA17=AB17,IF(AD17&gt;AE17,Z17,AC17),IF(AA17&gt;AB17,Z17,AC17))))</f>
        <v>Uruguai</v>
      </c>
      <c r="AG17" s="48">
        <f>IF(AA17=AB17,2,IF(AA17&gt;AB17,1,3))</f>
        <v>3</v>
      </c>
      <c r="AH17" s="60">
        <f>IF($B17&gt;$R$13,0,IF(AND($D17=AA17,$E17=AB17),15,IF($J17=AG17,6,0)+IF(OR($D17=AA17,$E17=AB17),2,0))+IF($I17=AF17,10,0)+IF(AND(AA17=AB17,$G17=AD17,$H17=AE17),5,0))</f>
        <v>0</v>
      </c>
      <c r="AI17" s="44"/>
      <c r="AJ17" s="47" t="str">
        <f>$C$17</f>
        <v>França</v>
      </c>
      <c r="AK17" s="3">
        <v>2</v>
      </c>
      <c r="AL17" s="2">
        <v>1</v>
      </c>
      <c r="AM17" s="29" t="str">
        <f>$F$17</f>
        <v>Uruguai</v>
      </c>
      <c r="AN17" s="1"/>
      <c r="AO17" s="2"/>
      <c r="AP17" s="48" t="str">
        <f>IF($B17&gt;$R$13,CONCATENATE("W",$B17),(IF(AK17=AL17,IF(AN17&gt;AO17,AJ17,AM17),IF(AK17&gt;AL17,AJ17,AM17))))</f>
        <v>França</v>
      </c>
      <c r="AQ17" s="48">
        <f>IF(AK17=AL17,2,IF(AK17&gt;AL17,1,3))</f>
        <v>1</v>
      </c>
      <c r="AR17" s="60">
        <f>IF($B17&gt;$R$13,0,IF(AND($D17=AK17,$E17=AL17),15,IF($J17=AQ17,6,0)+IF(OR($D17=AK17,$E17=AL17),2,0))+IF($I17=AP17,10,0)+IF(AND(AK17=AL17,$G17=AN17,$H17=AO17),5,0))</f>
        <v>18</v>
      </c>
      <c r="AS17" s="44"/>
      <c r="AT17" s="47" t="str">
        <f>$C$17</f>
        <v>França</v>
      </c>
      <c r="AU17" s="3">
        <v>2</v>
      </c>
      <c r="AV17" s="2">
        <v>2</v>
      </c>
      <c r="AW17" s="29" t="str">
        <f>$F$17</f>
        <v>Uruguai</v>
      </c>
      <c r="AX17" s="1">
        <v>4</v>
      </c>
      <c r="AY17" s="2">
        <v>5</v>
      </c>
      <c r="AZ17" s="48" t="str">
        <f>IF($B17&gt;$R$13,CONCATENATE("W",$B17),(IF(AU17=AV17,IF(AX17&gt;AY17,AT17,AW17),IF(AU17&gt;AV17,AT17,AW17))))</f>
        <v>Uruguai</v>
      </c>
      <c r="BA17" s="48">
        <f>IF(AU17=AV17,2,IF(AU17&gt;AV17,1,3))</f>
        <v>2</v>
      </c>
      <c r="BB17" s="60">
        <f>IF($B17&gt;$R$13,0,IF(AND($D17=AU17,$E17=AV17),15,IF($J17=BA17,6,0)+IF(OR($D17=AU17,$E17=AV17),2,0))+IF($I17=AZ17,10,0)+IF(AND(AU17=AV17,$G17=AX17,$H17=AY17),5,0))</f>
        <v>2</v>
      </c>
      <c r="BC17" s="44"/>
      <c r="BD17" s="47" t="str">
        <f>$C$17</f>
        <v>França</v>
      </c>
      <c r="BE17" s="3">
        <v>1</v>
      </c>
      <c r="BF17" s="2">
        <v>2</v>
      </c>
      <c r="BG17" s="29" t="str">
        <f>$F$17</f>
        <v>Uruguai</v>
      </c>
      <c r="BH17" s="1"/>
      <c r="BI17" s="2"/>
      <c r="BJ17" s="48" t="str">
        <f>IF($B17&gt;$R$13,CONCATENATE("W",$B17),(IF(BE17=BF17,IF(BH17&gt;BI17,BD17,BG17),IF(BE17&gt;BF17,BD17,BG17))))</f>
        <v>Uruguai</v>
      </c>
      <c r="BK17" s="48">
        <f>IF(BE17=BF17,2,IF(BE17&gt;BF17,1,3))</f>
        <v>3</v>
      </c>
      <c r="BL17" s="60">
        <f>IF($B17&gt;$R$13,0,IF(AND($D17=BE17,$E17=BF17),15,IF($J17=BK17,6,0)+IF(OR($D17=BE17,$E17=BF17),2,0))+IF($I17=BJ17,10,0)+IF(AND(BE17=BF17,$G17=BH17,$H17=BI17),5,0))</f>
        <v>0</v>
      </c>
      <c r="BM17" s="44"/>
      <c r="BN17" s="47" t="str">
        <f>$C$17</f>
        <v>França</v>
      </c>
      <c r="BO17" s="3">
        <v>3</v>
      </c>
      <c r="BP17" s="2">
        <v>1</v>
      </c>
      <c r="BQ17" s="29" t="str">
        <f>$F$17</f>
        <v>Uruguai</v>
      </c>
      <c r="BR17" s="1"/>
      <c r="BS17" s="2"/>
      <c r="BT17" s="48" t="str">
        <f>IF($B17&gt;$R$13,CONCATENATE("W",$B17),(IF(BO17=BP17,IF(BR17&gt;BS17,BN17,BQ17),IF(BO17&gt;BP17,BN17,BQ17))))</f>
        <v>França</v>
      </c>
      <c r="BU17" s="48">
        <f>IF(BO17=BP17,2,IF(BO17&gt;BP17,1,3))</f>
        <v>1</v>
      </c>
      <c r="BV17" s="60">
        <f>IF($B17&gt;$R$13,0,IF(AND($D17=BO17,$E17=BP17),15,IF($J17=BU17,6,0)+IF(OR($D17=BO17,$E17=BP17),2,0))+IF($I17=BT17,10,0)+IF(AND(BO17=BP17,$G17=BR17,$H17=BS17),5,0))</f>
        <v>16</v>
      </c>
      <c r="BW17" s="44"/>
      <c r="BX17" s="47" t="str">
        <f>$C$17</f>
        <v>França</v>
      </c>
      <c r="BY17" s="3">
        <v>2</v>
      </c>
      <c r="BZ17" s="2">
        <v>0</v>
      </c>
      <c r="CA17" s="29" t="str">
        <f>$F$17</f>
        <v>Uruguai</v>
      </c>
      <c r="CB17" s="1"/>
      <c r="CC17" s="2"/>
      <c r="CD17" s="48" t="str">
        <f>IF($B17&gt;$R$13,CONCATENATE("W",$B17),(IF(BY17=BZ17,IF(CB17&gt;CC17,BX17,CA17),IF(BY17&gt;BZ17,BX17,CA17))))</f>
        <v>França</v>
      </c>
      <c r="CE17" s="48">
        <f>IF(BY17=BZ17,2,IF(BY17&gt;BZ17,1,3))</f>
        <v>1</v>
      </c>
      <c r="CF17" s="60">
        <f>IF($B17&gt;$R$13,0,IF(AND($D17=BY17,$E17=BZ17),15,IF($J17=CE17,6,0)+IF(OR($D17=BY17,$E17=BZ17),2,0))+IF($I17=CD17,10,0)+IF(AND(BY17=BZ17,$G17=CB17,$H17=CC17),5,0))</f>
        <v>25</v>
      </c>
      <c r="CG17" s="44"/>
      <c r="CH17" s="47" t="str">
        <f>$C$17</f>
        <v>França</v>
      </c>
      <c r="CI17" s="3">
        <v>1</v>
      </c>
      <c r="CJ17" s="2">
        <v>2</v>
      </c>
      <c r="CK17" s="29" t="str">
        <f>$F$17</f>
        <v>Uruguai</v>
      </c>
      <c r="CL17" s="1"/>
      <c r="CM17" s="2"/>
      <c r="CN17" s="48" t="str">
        <f>IF($B17&gt;$R$13,CONCATENATE("W",$B17),(IF(CI17=CJ17,IF(CL17&gt;CM17,CH17,CK17),IF(CI17&gt;CJ17,CH17,CK17))))</f>
        <v>Uruguai</v>
      </c>
      <c r="CO17" s="48">
        <f>IF(CI17=CJ17,2,IF(CI17&gt;CJ17,1,3))</f>
        <v>3</v>
      </c>
      <c r="CP17" s="60">
        <f>IF($B17&gt;$R$13,0,IF(AND($D17=CI17,$E17=CJ17),15,IF($J17=CO17,6,0)+IF(OR($D17=CI17,$E17=CJ17),2,0))+IF($I17=CN17,10,0)+IF(AND(CI17=CJ17,$G17=CL17,$H17=CM17),5,0))</f>
        <v>0</v>
      </c>
      <c r="CQ17" s="44"/>
      <c r="CR17" s="47" t="str">
        <f>$C$17</f>
        <v>França</v>
      </c>
      <c r="CS17" s="3">
        <v>1</v>
      </c>
      <c r="CT17" s="2">
        <v>2</v>
      </c>
      <c r="CU17" s="29" t="str">
        <f>$F$17</f>
        <v>Uruguai</v>
      </c>
      <c r="CV17" s="1"/>
      <c r="CW17" s="2"/>
      <c r="CX17" s="48" t="str">
        <f>IF($B17&gt;$R$13,CONCATENATE("W",$B17),(IF(CS17=CT17,IF(CV17&gt;CW17,CR17,CU17),IF(CS17&gt;CT17,CR17,CU17))))</f>
        <v>Uruguai</v>
      </c>
      <c r="CY17" s="48">
        <f>IF(CS17=CT17,2,IF(CS17&gt;CT17,1,3))</f>
        <v>3</v>
      </c>
      <c r="CZ17" s="60">
        <f>IF($B17&gt;$R$13,0,IF(AND($D17=CS17,$E17=CT17),15,IF($J17=CY17,6,0)+IF(OR($D17=CS17,$E17=CT17),2,0))+IF($I17=CX17,10,0)+IF(AND(CS17=CT17,$G17=CV17,$H17=CW17),5,0))</f>
        <v>0</v>
      </c>
      <c r="DA17" s="44"/>
      <c r="DB17" s="47" t="str">
        <f>$C$17</f>
        <v>França</v>
      </c>
      <c r="DC17" s="3">
        <v>2</v>
      </c>
      <c r="DD17" s="2">
        <v>1</v>
      </c>
      <c r="DE17" s="29" t="str">
        <f>$F$17</f>
        <v>Uruguai</v>
      </c>
      <c r="DF17" s="1"/>
      <c r="DG17" s="2"/>
      <c r="DH17" s="48" t="str">
        <f>IF($B17&gt;$R$13,CONCATENATE("W",$B17),(IF(DC17=DD17,IF(DF17&gt;DG17,DB17,DE17),IF(DC17&gt;DD17,DB17,DE17))))</f>
        <v>França</v>
      </c>
      <c r="DI17" s="48">
        <f>IF(DC17=DD17,2,IF(DC17&gt;DD17,1,3))</f>
        <v>1</v>
      </c>
      <c r="DJ17" s="60">
        <f>IF($B17&gt;$R$13,0,IF(AND($D17=DC17,$E17=DD17),15,IF($J17=DI17,6,0)+IF(OR($D17=DC17,$E17=DD17),2,0))+IF($I17=DH17,10,0)+IF(AND(DC17=DD17,$G17=DF17,$H17=DG17),5,0))</f>
        <v>18</v>
      </c>
      <c r="DK17" s="44"/>
      <c r="DL17" s="47" t="str">
        <f>$C$17</f>
        <v>França</v>
      </c>
      <c r="DM17" s="3">
        <v>2</v>
      </c>
      <c r="DN17" s="2">
        <v>1</v>
      </c>
      <c r="DO17" s="29" t="str">
        <f>$F$17</f>
        <v>Uruguai</v>
      </c>
      <c r="DP17" s="1"/>
      <c r="DQ17" s="2"/>
      <c r="DR17" s="48" t="str">
        <f>IF($B17&gt;$R$13,CONCATENATE("W",$B17),(IF(DM17=DN17,IF(DP17&gt;DQ17,DL17,DO17),IF(DM17&gt;DN17,DL17,DO17))))</f>
        <v>França</v>
      </c>
      <c r="DS17" s="48">
        <f>IF(DM17=DN17,2,IF(DM17&gt;DN17,1,3))</f>
        <v>1</v>
      </c>
      <c r="DT17" s="60">
        <f>IF($B17&gt;$R$13,0,IF(AND($D17=DM17,$E17=DN17),15,IF($J17=DS17,6,0)+IF(OR($D17=DM17,$E17=DN17),2,0))+IF($I17=DR17,10,0)+IF(AND(DM17=DN17,$G17=DP17,$H17=DQ17),5,0))</f>
        <v>18</v>
      </c>
      <c r="DU17" s="44"/>
      <c r="DV17" s="47" t="str">
        <f>$C$17</f>
        <v>França</v>
      </c>
      <c r="DW17" s="3">
        <v>1</v>
      </c>
      <c r="DX17" s="2">
        <v>2</v>
      </c>
      <c r="DY17" s="29" t="str">
        <f>$F$17</f>
        <v>Uruguai</v>
      </c>
      <c r="DZ17" s="1"/>
      <c r="EA17" s="2"/>
      <c r="EB17" s="48" t="str">
        <f>IF($B17&gt;$R$13,CONCATENATE("W",$B17),(IF(DW17=DX17,IF(DZ17&gt;EA17,DV17,DY17),IF(DW17&gt;DX17,DV17,DY17))))</f>
        <v>Uruguai</v>
      </c>
      <c r="EC17" s="48">
        <f>IF(DW17=DX17,2,IF(DW17&gt;DX17,1,3))</f>
        <v>3</v>
      </c>
      <c r="ED17" s="60">
        <f>IF($B17&gt;$R$13,0,IF(AND($D17=DW17,$E17=DX17),15,IF($J17=EC17,6,0)+IF(OR($D17=DW17,$E17=DX17),2,0))+IF($I17=EB17,10,0)+IF(AND(DW17=DX17,$G17=DZ17,$H17=EA17),5,0))</f>
        <v>0</v>
      </c>
      <c r="EE17" s="44"/>
      <c r="EF17" s="47" t="str">
        <f>$C$17</f>
        <v>França</v>
      </c>
      <c r="EG17" s="3">
        <v>2</v>
      </c>
      <c r="EH17" s="2">
        <v>1</v>
      </c>
      <c r="EI17" s="29" t="str">
        <f>$F$17</f>
        <v>Uruguai</v>
      </c>
      <c r="EJ17" s="1"/>
      <c r="EK17" s="2"/>
      <c r="EL17" s="48" t="str">
        <f>IF($B17&gt;$R$13,CONCATENATE("W",$B17),(IF(EG17=EH17,IF(EJ17&gt;EK17,EF17,EI17),IF(EG17&gt;EH17,EF17,EI17))))</f>
        <v>França</v>
      </c>
      <c r="EM17" s="48">
        <f>IF(EG17=EH17,2,IF(EG17&gt;EH17,1,3))</f>
        <v>1</v>
      </c>
      <c r="EN17" s="60">
        <f>IF($B17&gt;$R$13,0,IF(AND($D17=EG17,$E17=EH17),15,IF($J17=EM17,6,0)+IF(OR($D17=EG17,$E17=EH17),2,0))+IF($I17=EL17,10,0)+IF(AND(EG17=EH17,$G17=EJ17,$H17=EK17),5,0))</f>
        <v>18</v>
      </c>
      <c r="EO17" s="44"/>
      <c r="EP17" s="47" t="str">
        <f>$C$17</f>
        <v>França</v>
      </c>
      <c r="EQ17" s="3">
        <v>3</v>
      </c>
      <c r="ER17" s="2">
        <v>2</v>
      </c>
      <c r="ES17" s="29" t="str">
        <f>$F$17</f>
        <v>Uruguai</v>
      </c>
      <c r="ET17" s="1"/>
      <c r="EU17" s="2"/>
      <c r="EV17" s="48" t="str">
        <f>IF($B17&gt;$R$13,CONCATENATE("W",$B17),(IF(EQ17=ER17,IF(ET17&gt;EU17,EP17,ES17),IF(EQ17&gt;ER17,EP17,ES17))))</f>
        <v>França</v>
      </c>
      <c r="EW17" s="48">
        <f>IF(EQ17=ER17,2,IF(EQ17&gt;ER17,1,3))</f>
        <v>1</v>
      </c>
      <c r="EX17" s="60">
        <f>IF($B17&gt;$R$13,0,IF(AND($D17=EQ17,$E17=ER17),15,IF($J17=EW17,6,0)+IF(OR($D17=EQ17,$E17=ER17),2,0))+IF($I17=EV17,10,0)+IF(AND(EQ17=ER17,$G17=ET17,$H17=EU17),5,0))</f>
        <v>16</v>
      </c>
      <c r="EY17" s="44"/>
      <c r="EZ17" s="47" t="str">
        <f>$C$17</f>
        <v>França</v>
      </c>
      <c r="FA17" s="3">
        <v>2</v>
      </c>
      <c r="FB17" s="2">
        <v>0</v>
      </c>
      <c r="FC17" s="29" t="str">
        <f>$F$17</f>
        <v>Uruguai</v>
      </c>
      <c r="FD17" s="1"/>
      <c r="FE17" s="2"/>
      <c r="FF17" s="48" t="str">
        <f>IF($B17&gt;$R$13,CONCATENATE("W",$B17),(IF(FA17=FB17,IF(FD17&gt;FE17,EZ17,FC17),IF(FA17&gt;FB17,EZ17,FC17))))</f>
        <v>França</v>
      </c>
      <c r="FG17" s="48">
        <f>IF(FA17=FB17,2,IF(FA17&gt;FB17,1,3))</f>
        <v>1</v>
      </c>
      <c r="FH17" s="60">
        <f>IF($B17&gt;$R$13,0,IF(AND($D17=FA17,$E17=FB17),15,IF($J17=FG17,6,0)+IF(OR($D17=FA17,$E17=FB17),2,0))+IF($I17=FF17,10,0)+IF(AND(FA17=FB17,$G17=FD17,$H17=FE17),5,0))</f>
        <v>25</v>
      </c>
      <c r="FI17" s="44"/>
      <c r="FJ17" s="47" t="str">
        <f>$C$17</f>
        <v>França</v>
      </c>
      <c r="FK17" s="3">
        <v>2</v>
      </c>
      <c r="FL17" s="2">
        <v>1</v>
      </c>
      <c r="FM17" s="29" t="str">
        <f>$F$17</f>
        <v>Uruguai</v>
      </c>
      <c r="FN17" s="1"/>
      <c r="FO17" s="2"/>
      <c r="FP17" s="48" t="str">
        <f>IF($B17&gt;$R$13,CONCATENATE("W",$B17),(IF(FK17=FL17,IF(FN17&gt;FO17,FJ17,FM17),IF(FK17&gt;FL17,FJ17,FM17))))</f>
        <v>França</v>
      </c>
      <c r="FQ17" s="48">
        <f>IF(FK17=FL17,2,IF(FK17&gt;FL17,1,3))</f>
        <v>1</v>
      </c>
      <c r="FR17" s="60">
        <f>IF($B17&gt;$R$13,0,IF(AND($D17=FK17,$E17=FL17),15,IF($J17=FQ17,6,0)+IF(OR($D17=FK17,$E17=FL17),2,0))+IF($I17=FP17,10,0)+IF(AND(FK17=FL17,$G17=FN17,$H17=FO17),5,0))</f>
        <v>18</v>
      </c>
      <c r="FS17" s="44"/>
      <c r="FT17" s="47" t="str">
        <f>$C$17</f>
        <v>França</v>
      </c>
      <c r="FU17" s="3">
        <v>2</v>
      </c>
      <c r="FV17" s="2">
        <v>1</v>
      </c>
      <c r="FW17" s="29" t="str">
        <f>$F$17</f>
        <v>Uruguai</v>
      </c>
      <c r="FX17" s="1"/>
      <c r="FY17" s="2"/>
      <c r="FZ17" s="48" t="str">
        <f>IF($B17&gt;$R$13,CONCATENATE("W",$B17),(IF(FU17=FV17,IF(FX17&gt;FY17,FT17,FW17),IF(FU17&gt;FV17,FT17,FW17))))</f>
        <v>França</v>
      </c>
      <c r="GA17" s="48">
        <f>IF(FU17=FV17,2,IF(FU17&gt;FV17,1,3))</f>
        <v>1</v>
      </c>
      <c r="GB17" s="60">
        <f>IF($B17&gt;$R$13,0,IF(AND($D17=FU17,$E17=FV17),15,IF($J17=GA17,6,0)+IF(OR($D17=FU17,$E17=FV17),2,0))+IF($I17=FZ17,10,0)+IF(AND(FU17=FV17,$G17=FX17,$H17=FY17),5,0))</f>
        <v>18</v>
      </c>
      <c r="GC17" s="44"/>
      <c r="GD17" s="47" t="str">
        <f>$C$17</f>
        <v>França</v>
      </c>
      <c r="GE17" s="3">
        <v>2</v>
      </c>
      <c r="GF17" s="2">
        <v>1</v>
      </c>
      <c r="GG17" s="29" t="str">
        <f>$F$17</f>
        <v>Uruguai</v>
      </c>
      <c r="GH17" s="1"/>
      <c r="GI17" s="2"/>
      <c r="GJ17" s="48" t="str">
        <f>IF($B17&gt;$R$13,CONCATENATE("W",$B17),(IF(GE17=GF17,IF(GH17&gt;GI17,GD17,GG17),IF(GE17&gt;GF17,GD17,GG17))))</f>
        <v>França</v>
      </c>
      <c r="GK17" s="48">
        <f>IF(GE17=GF17,2,IF(GE17&gt;GF17,1,3))</f>
        <v>1</v>
      </c>
      <c r="GL17" s="60">
        <f>IF($B17&gt;$R$13,0,IF(AND($D17=GE17,$E17=GF17),15,IF($J17=GK17,6,0)+IF(OR($D17=GE17,$E17=GF17),2,0))+IF($I17=GJ17,10,0)+IF(AND(GE17=GF17,$G17=GH17,$H17=GI17),5,0))</f>
        <v>18</v>
      </c>
      <c r="GM17" s="44"/>
      <c r="GN17" s="47" t="str">
        <f>$C$17</f>
        <v>França</v>
      </c>
      <c r="GO17" s="3">
        <v>2</v>
      </c>
      <c r="GP17" s="2">
        <v>3</v>
      </c>
      <c r="GQ17" s="29" t="str">
        <f>$F$17</f>
        <v>Uruguai</v>
      </c>
      <c r="GR17" s="1"/>
      <c r="GS17" s="2"/>
      <c r="GT17" s="48" t="str">
        <f>IF($B17&gt;$R$13,CONCATENATE("W",$B17),(IF(GO17=GP17,IF(GR17&gt;GS17,GN17,GQ17),IF(GO17&gt;GP17,GN17,GQ17))))</f>
        <v>Uruguai</v>
      </c>
      <c r="GU17" s="48">
        <f>IF(GO17=GP17,2,IF(GO17&gt;GP17,1,3))</f>
        <v>3</v>
      </c>
      <c r="GV17" s="60">
        <f>IF($B17&gt;$R$13,0,IF(AND($D17=GO17,$E17=GP17),15,IF($J17=GU17,6,0)+IF(OR($D17=GO17,$E17=GP17),2,0))+IF($I17=GT17,10,0)+IF(AND(GO17=GP17,$G17=GR17,$H17=GS17),5,0))</f>
        <v>2</v>
      </c>
      <c r="GW17" s="44"/>
      <c r="GX17" s="47" t="str">
        <f>$C$17</f>
        <v>França</v>
      </c>
      <c r="GY17" s="3">
        <v>2</v>
      </c>
      <c r="GZ17" s="2">
        <v>0</v>
      </c>
      <c r="HA17" s="29" t="str">
        <f>$F$17</f>
        <v>Uruguai</v>
      </c>
      <c r="HB17" s="1"/>
      <c r="HC17" s="2"/>
      <c r="HD17" s="48" t="str">
        <f>IF($B17&gt;$R$13,CONCATENATE("W",$B17),(IF(GY17=GZ17,IF(HB17&gt;HC17,GX17,HA17),IF(GY17&gt;GZ17,GX17,HA17))))</f>
        <v>França</v>
      </c>
      <c r="HE17" s="48">
        <f>IF(GY17=GZ17,2,IF(GY17&gt;GZ17,1,3))</f>
        <v>1</v>
      </c>
      <c r="HF17" s="60">
        <f>IF($B17&gt;$R$13,0,IF(AND($D17=GY17,$E17=GZ17),15,IF($J17=HE17,6,0)+IF(OR($D17=GY17,$E17=GZ17),2,0))+IF($I17=HD17,10,0)+IF(AND(GY17=GZ17,$G17=HB17,$H17=HC17),5,0))</f>
        <v>25</v>
      </c>
      <c r="HG17" s="44"/>
      <c r="HH17" s="47" t="str">
        <f>$C$17</f>
        <v>França</v>
      </c>
      <c r="HI17" s="3">
        <v>2</v>
      </c>
      <c r="HJ17" s="2">
        <v>0</v>
      </c>
      <c r="HK17" s="29" t="str">
        <f>$F$17</f>
        <v>Uruguai</v>
      </c>
      <c r="HL17" s="1"/>
      <c r="HM17" s="2"/>
      <c r="HN17" s="48" t="str">
        <f>IF($B17&gt;$R$13,CONCATENATE("W",$B17),(IF(HI17=HJ17,IF(HL17&gt;HM17,HH17,HK17),IF(HI17&gt;HJ17,HH17,HK17))))</f>
        <v>França</v>
      </c>
      <c r="HO17" s="48">
        <f>IF(HI17=HJ17,2,IF(HI17&gt;HJ17,1,3))</f>
        <v>1</v>
      </c>
      <c r="HP17" s="60">
        <f>IF($B17&gt;$R$13,0,IF(AND($D17=HI17,$E17=HJ17),15,IF($J17=HO17,6,0)+IF(OR($D17=HI17,$E17=HJ17),2,0))+IF($I17=HN17,10,0)+IF(AND(HI17=HJ17,$G17=HL17,$H17=HM17),5,0))</f>
        <v>25</v>
      </c>
      <c r="HQ17" s="44"/>
      <c r="HR17" s="47" t="str">
        <f>$C$17</f>
        <v>França</v>
      </c>
      <c r="HS17" s="3">
        <v>0</v>
      </c>
      <c r="HT17" s="2">
        <v>1</v>
      </c>
      <c r="HU17" s="29" t="str">
        <f>$F$17</f>
        <v>Uruguai</v>
      </c>
      <c r="HV17" s="1"/>
      <c r="HW17" s="2"/>
      <c r="HX17" s="48" t="str">
        <f>IF($B17&gt;$R$13,CONCATENATE("W",$B17),(IF(HS17=HT17,IF(HV17&gt;HW17,HR17,HU17),IF(HS17&gt;HT17,HR17,HU17))))</f>
        <v>Uruguai</v>
      </c>
      <c r="HY17" s="48">
        <f>IF(HS17=HT17,2,IF(HS17&gt;HT17,1,3))</f>
        <v>3</v>
      </c>
      <c r="HZ17" s="60">
        <f>IF($B17&gt;$R$13,0,IF(AND($D17=HS17,$E17=HT17),15,IF($J17=HY17,6,0)+IF(OR($D17=HS17,$E17=HT17),2,0))+IF($I17=HX17,10,0)+IF(AND(HS17=HT17,$G17=HV17,$H17=HW17),5,0))</f>
        <v>0</v>
      </c>
      <c r="IA17" s="44"/>
      <c r="IB17" s="47" t="str">
        <f>$C$17</f>
        <v>França</v>
      </c>
      <c r="IC17" s="3">
        <v>1</v>
      </c>
      <c r="ID17" s="2">
        <v>0</v>
      </c>
      <c r="IE17" s="29" t="str">
        <f>$F$17</f>
        <v>Uruguai</v>
      </c>
      <c r="IF17" s="1"/>
      <c r="IG17" s="2"/>
      <c r="IH17" s="48" t="str">
        <f>IF($B17&gt;$R$13,CONCATENATE("W",$B17),(IF(IC17=ID17,IF(IF17&gt;IG17,IB17,IE17),IF(IC17&gt;ID17,IB17,IE17))))</f>
        <v>França</v>
      </c>
      <c r="II17" s="48">
        <f>IF(IC17=ID17,2,IF(IC17&gt;ID17,1,3))</f>
        <v>1</v>
      </c>
      <c r="IJ17" s="60">
        <f>IF($B17&gt;$R$13,0,IF(AND($D17=IC17,$E17=ID17),15,IF($J17=II17,6,0)+IF(OR($D17=IC17,$E17=ID17),2,0))+IF($I17=IH17,10,0)+IF(AND(IC17=ID17,$G17=IF17,$H17=IG17),5,0))</f>
        <v>18</v>
      </c>
      <c r="IK17" s="44"/>
      <c r="IL17" s="47" t="str">
        <f>$C$17</f>
        <v>França</v>
      </c>
      <c r="IM17" s="3">
        <v>2</v>
      </c>
      <c r="IN17" s="2">
        <v>1</v>
      </c>
      <c r="IO17" s="29" t="str">
        <f>$F$17</f>
        <v>Uruguai</v>
      </c>
      <c r="IP17" s="1"/>
      <c r="IQ17" s="2"/>
      <c r="IR17" s="48" t="str">
        <f>IF($B17&gt;$R$13,CONCATENATE("W",$B17),(IF(IM17=IN17,IF(IP17&gt;IQ17,IL17,IO17),IF(IM17&gt;IN17,IL17,IO17))))</f>
        <v>França</v>
      </c>
      <c r="IS17" s="48">
        <f>IF(IM17=IN17,2,IF(IM17&gt;IN17,1,3))</f>
        <v>1</v>
      </c>
      <c r="IT17" s="60">
        <f>IF($B17&gt;$R$13,0,IF(AND($D17=IM17,$E17=IN17),15,IF($J17=IS17,6,0)+IF(OR($D17=IM17,$E17=IN17),2,0))+IF($I17=IR17,10,0)+IF(AND(IM17=IN17,$G17=IP17,$H17=IQ17),5,0))</f>
        <v>18</v>
      </c>
      <c r="IU17" s="44"/>
      <c r="IV17" s="47" t="str">
        <f>$C$17</f>
        <v>França</v>
      </c>
      <c r="IW17" s="3">
        <v>2</v>
      </c>
      <c r="IX17" s="2">
        <v>0</v>
      </c>
      <c r="IY17" s="29" t="str">
        <f>$F$17</f>
        <v>Uruguai</v>
      </c>
      <c r="IZ17" s="1"/>
      <c r="JA17" s="2"/>
      <c r="JB17" s="48" t="str">
        <f>IF($B17&gt;$R$13,CONCATENATE("W",$B17),(IF(IW17=IX17,IF(IZ17&gt;JA17,IV17,IY17),IF(IW17&gt;IX17,IV17,IY17))))</f>
        <v>França</v>
      </c>
      <c r="JC17" s="48">
        <f>IF(IW17=IX17,2,IF(IW17&gt;IX17,1,3))</f>
        <v>1</v>
      </c>
      <c r="JD17" s="60">
        <f>IF($B17&gt;$R$13,0,IF(AND($D17=IW17,$E17=IX17),15,IF($J17=JC17,6,0)+IF(OR($D17=IW17,$E17=IX17),2,0))+IF($I17=JB17,10,0)+IF(AND(IW17=IX17,$G17=IZ17,$H17=JA17),5,0))</f>
        <v>25</v>
      </c>
      <c r="JE17" s="44"/>
      <c r="JF17" s="47" t="str">
        <f>$C$17</f>
        <v>França</v>
      </c>
      <c r="JG17" s="3"/>
      <c r="JH17" s="2"/>
      <c r="JI17" s="29" t="str">
        <f>$F$17</f>
        <v>Uruguai</v>
      </c>
      <c r="JJ17" s="1"/>
      <c r="JK17" s="2"/>
      <c r="JL17" s="48" t="str">
        <f>IF($B17&gt;$R$13,CONCATENATE("W",$B17),(IF(JG17=JH17,IF(JJ17&gt;JK17,JF17,JI17),IF(JG17&gt;JH17,JF17,JI17))))</f>
        <v>Uruguai</v>
      </c>
      <c r="JM17" s="48">
        <f>IF(JG17=JH17,2,IF(JG17&gt;JH17,1,3))</f>
        <v>2</v>
      </c>
      <c r="JN17" s="60">
        <f>IF($B17&gt;$R$13,0,IF(AND($D17=JG17,$E17=JH17),15,IF($J17=JM17,6,0)+IF(OR($D17=JG17,$E17=JH17),2,0))+IF($I17=JL17,10,0)+IF(AND(JG17=JH17,$G17=JJ17,$H17=JK17),5,0))</f>
        <v>7</v>
      </c>
      <c r="JO17" s="44"/>
      <c r="JP17" s="47" t="str">
        <f>$C$17</f>
        <v>França</v>
      </c>
      <c r="JQ17" s="3"/>
      <c r="JR17" s="2"/>
      <c r="JS17" s="29" t="str">
        <f>$F$17</f>
        <v>Uruguai</v>
      </c>
      <c r="JT17" s="1"/>
      <c r="JU17" s="2"/>
      <c r="JV17" s="48" t="str">
        <f>IF($B17&gt;$R$13,CONCATENATE("W",$B17),(IF(JQ17=JR17,IF(JT17&gt;JU17,JP17,JS17),IF(JQ17&gt;JR17,JP17,JS17))))</f>
        <v>Uruguai</v>
      </c>
      <c r="JW17" s="48">
        <f>IF(JQ17=JR17,2,IF(JQ17&gt;JR17,1,3))</f>
        <v>2</v>
      </c>
      <c r="JX17" s="60">
        <f>IF($B17&gt;$R$13,0,IF(AND($D17=JQ17,$E17=JR17),15,IF($J17=JW17,6,0)+IF(OR($D17=JQ17,$E17=JR17),2,0))+IF($I17=JV17,10,0)+IF(AND(JQ17=JR17,$G17=JT17,$H17=JU17),5,0))</f>
        <v>7</v>
      </c>
      <c r="JY17" s="44"/>
      <c r="JZ17" s="47" t="str">
        <f>$C$17</f>
        <v>França</v>
      </c>
      <c r="KA17" s="3"/>
      <c r="KB17" s="2"/>
      <c r="KC17" s="29" t="str">
        <f>$F$17</f>
        <v>Uruguai</v>
      </c>
      <c r="KD17" s="1"/>
      <c r="KE17" s="2"/>
      <c r="KF17" s="48" t="str">
        <f>IF($B17&gt;$R$13,CONCATENATE("W",$B17),(IF(KA17=KB17,IF(KD17&gt;KE17,JZ17,KC17),IF(KA17&gt;KB17,JZ17,KC17))))</f>
        <v>Uruguai</v>
      </c>
      <c r="KG17" s="48">
        <f>IF(KA17=KB17,2,IF(KA17&gt;KB17,1,3))</f>
        <v>2</v>
      </c>
      <c r="KH17" s="60">
        <f>IF($B17&gt;$R$13,0,IF(AND($D17=KA17,$E17=KB17),15,IF($J17=KG17,6,0)+IF(OR($D17=KA17,$E17=KB17),2,0))+IF($I17=KF17,10,0)+IF(AND(KA17=KB17,$G17=KD17,$H17=KE17),5,0))</f>
        <v>7</v>
      </c>
      <c r="KI17" s="44"/>
      <c r="KJ17" s="47" t="str">
        <f>$C$17</f>
        <v>França</v>
      </c>
      <c r="KK17" s="3"/>
      <c r="KL17" s="2"/>
      <c r="KM17" s="29" t="str">
        <f>$F$17</f>
        <v>Uruguai</v>
      </c>
      <c r="KN17" s="1"/>
      <c r="KO17" s="2"/>
      <c r="KP17" s="48" t="str">
        <f>IF($B17&gt;$R$13,CONCATENATE("W",$B17),(IF(KK17=KL17,IF(KN17&gt;KO17,KJ17,KM17),IF(KK17&gt;KL17,KJ17,KM17))))</f>
        <v>Uruguai</v>
      </c>
      <c r="KQ17" s="48">
        <f>IF(KK17=KL17,2,IF(KK17&gt;KL17,1,3))</f>
        <v>2</v>
      </c>
      <c r="KR17" s="60">
        <f>IF($B17&gt;$R$13,0,IF(AND($D17=KK17,$E17=KL17),15,IF($J17=KQ17,6,0)+IF(OR($D17=KK17,$E17=KL17),2,0))+IF($I17=KP17,10,0)+IF(AND(KK17=KL17,$G17=KN17,$H17=KO17),5,0))</f>
        <v>7</v>
      </c>
      <c r="KS17" s="44"/>
      <c r="KT17" s="47" t="str">
        <f>$C$17</f>
        <v>França</v>
      </c>
      <c r="KU17" s="3"/>
      <c r="KV17" s="2"/>
      <c r="KW17" s="29" t="str">
        <f>$F$17</f>
        <v>Uruguai</v>
      </c>
      <c r="KX17" s="1"/>
      <c r="KY17" s="2"/>
      <c r="KZ17" s="48" t="str">
        <f>IF($B17&gt;$R$13,CONCATENATE("W",$B17),(IF(KU17=KV17,IF(KX17&gt;KY17,KT17,KW17),IF(KU17&gt;KV17,KT17,KW17))))</f>
        <v>Uruguai</v>
      </c>
      <c r="LA17" s="48">
        <f>IF(KU17=KV17,2,IF(KU17&gt;KV17,1,3))</f>
        <v>2</v>
      </c>
      <c r="LB17" s="60">
        <f>IF($B17&gt;$R$13,0,IF(AND($D17=KU17,$E17=KV17),15,IF($J17=LA17,6,0)+IF(OR($D17=KU17,$E17=KV17),2,0))+IF($I17=KZ17,10,0)+IF(AND(KU17=KV17,$G17=KX17,$H17=KY17),5,0))</f>
        <v>7</v>
      </c>
      <c r="LC17" s="44"/>
      <c r="LD17" s="47" t="str">
        <f>$C$17</f>
        <v>França</v>
      </c>
      <c r="LE17" s="3"/>
      <c r="LF17" s="2"/>
      <c r="LG17" s="29" t="str">
        <f>$F$17</f>
        <v>Uruguai</v>
      </c>
      <c r="LH17" s="1"/>
      <c r="LI17" s="2"/>
      <c r="LJ17" s="48" t="str">
        <f>IF($B17&gt;$R$13,CONCATENATE("W",$B17),(IF(LE17=LF17,IF(LH17&gt;LI17,LD17,LG17),IF(LE17&gt;LF17,LD17,LG17))))</f>
        <v>Uruguai</v>
      </c>
      <c r="LK17" s="48">
        <f>IF(LE17=LF17,2,IF(LE17&gt;LF17,1,3))</f>
        <v>2</v>
      </c>
      <c r="LL17" s="60">
        <f>IF($B17&gt;$R$13,0,IF(AND($D17=LE17,$E17=LF17),15,IF($J17=LK17,6,0)+IF(OR($D17=LE17,$E17=LF17),2,0))+IF($I17=LJ17,10,0)+IF(AND(LE17=LF17,$G17=LH17,$H17=LI17),5,0))</f>
        <v>7</v>
      </c>
      <c r="LM17" s="44"/>
      <c r="LN17" s="47" t="str">
        <f>$C$17</f>
        <v>França</v>
      </c>
      <c r="LO17" s="3"/>
      <c r="LP17" s="2"/>
      <c r="LQ17" s="29" t="str">
        <f>$F$17</f>
        <v>Uruguai</v>
      </c>
      <c r="LR17" s="1"/>
      <c r="LS17" s="2"/>
      <c r="LT17" s="48" t="str">
        <f>IF($B17&gt;$R$13,CONCATENATE("W",$B17),(IF(LO17=LP17,IF(LR17&gt;LS17,LN17,LQ17),IF(LO17&gt;LP17,LN17,LQ17))))</f>
        <v>Uruguai</v>
      </c>
      <c r="LU17" s="48">
        <f>IF(LO17=LP17,2,IF(LO17&gt;LP17,1,3))</f>
        <v>2</v>
      </c>
      <c r="LV17" s="60">
        <f>IF($B17&gt;$R$13,0,IF(AND($D17=LO17,$E17=LP17),15,IF($J17=LU17,6,0)+IF(OR($D17=LO17,$E17=LP17),2,0))+IF($I17=LT17,10,0)+IF(AND(LO17=LP17,$G17=LR17,$H17=LS17),5,0))</f>
        <v>7</v>
      </c>
      <c r="LW17" s="44"/>
      <c r="LX17" s="47" t="str">
        <f>$C$17</f>
        <v>França</v>
      </c>
      <c r="LY17" s="3"/>
      <c r="LZ17" s="2"/>
      <c r="MA17" s="29" t="str">
        <f>$F$17</f>
        <v>Uruguai</v>
      </c>
      <c r="MB17" s="1"/>
      <c r="MC17" s="2"/>
      <c r="MD17" s="48" t="str">
        <f>IF($B17&gt;$R$13,CONCATENATE("W",$B17),(IF(LY17=LZ17,IF(MB17&gt;MC17,LX17,MA17),IF(LY17&gt;LZ17,LX17,MA17))))</f>
        <v>Uruguai</v>
      </c>
      <c r="ME17" s="48">
        <f>IF(LY17=LZ17,2,IF(LY17&gt;LZ17,1,3))</f>
        <v>2</v>
      </c>
      <c r="MF17" s="60">
        <f>IF($B17&gt;$R$13,0,IF(AND($D17=LY17,$E17=LZ17),15,IF($J17=ME17,6,0)+IF(OR($D17=LY17,$E17=LZ17),2,0))+IF($I17=MD17,10,0)+IF(AND(LY17=LZ17,$G17=MB17,$H17=MC17),5,0))</f>
        <v>7</v>
      </c>
      <c r="MG17" s="44"/>
      <c r="MH17" s="47" t="str">
        <f>$C$17</f>
        <v>França</v>
      </c>
      <c r="MI17" s="3"/>
      <c r="MJ17" s="2"/>
      <c r="MK17" s="29" t="str">
        <f>$F$17</f>
        <v>Uruguai</v>
      </c>
      <c r="ML17" s="1"/>
      <c r="MM17" s="2"/>
      <c r="MN17" s="48" t="str">
        <f>IF($B17&gt;$R$13,CONCATENATE("W",$B17),(IF(MI17=MJ17,IF(ML17&gt;MM17,MH17,MK17),IF(MI17&gt;MJ17,MH17,MK17))))</f>
        <v>Uruguai</v>
      </c>
      <c r="MO17" s="48">
        <f>IF(MI17=MJ17,2,IF(MI17&gt;MJ17,1,3))</f>
        <v>2</v>
      </c>
      <c r="MP17" s="60">
        <f>IF($B17&gt;$R$13,0,IF(AND($D17=MI17,$E17=MJ17),15,IF($J17=MO17,6,0)+IF(OR($D17=MI17,$E17=MJ17),2,0))+IF($I17=MN17,10,0)+IF(AND(MI17=MJ17,$G17=ML17,$H17=MM17),5,0))</f>
        <v>7</v>
      </c>
      <c r="MQ17" s="44"/>
      <c r="MR17" s="47" t="str">
        <f>$C$17</f>
        <v>França</v>
      </c>
      <c r="MS17" s="3"/>
      <c r="MT17" s="2"/>
      <c r="MU17" s="29" t="str">
        <f>$F$17</f>
        <v>Uruguai</v>
      </c>
      <c r="MV17" s="1"/>
      <c r="MW17" s="2"/>
      <c r="MX17" s="48" t="str">
        <f>IF($B17&gt;$R$13,CONCATENATE("W",$B17),(IF(MS17=MT17,IF(MV17&gt;MW17,MR17,MU17),IF(MS17&gt;MT17,MR17,MU17))))</f>
        <v>Uruguai</v>
      </c>
      <c r="MY17" s="48">
        <f>IF(MS17=MT17,2,IF(MS17&gt;MT17,1,3))</f>
        <v>2</v>
      </c>
      <c r="MZ17" s="60">
        <f>IF($B17&gt;$R$13,0,IF(AND($D17=MS17,$E17=MT17),15,IF($J17=MY17,6,0)+IF(OR($D17=MS17,$E17=MT17),2,0))+IF($I17=MX17,10,0)+IF(AND(MS17=MT17,$G17=MV17,$H17=MW17),5,0))</f>
        <v>7</v>
      </c>
    </row>
    <row r="18" spans="2:364" ht="12.75" customHeight="1" x14ac:dyDescent="0.2">
      <c r="B18" s="63">
        <v>58</v>
      </c>
      <c r="C18" s="31" t="s">
        <v>12</v>
      </c>
      <c r="D18" s="3">
        <v>1</v>
      </c>
      <c r="E18" s="4">
        <v>2</v>
      </c>
      <c r="F18" s="32" t="s">
        <v>81</v>
      </c>
      <c r="G18" s="3"/>
      <c r="H18" s="70"/>
      <c r="I18" s="48" t="str">
        <f>IF($B18&gt;$R$13,CONCATENATE("W",$B18),(IF(D18=E18,IF(G18&gt;H18,C18,F18),IF(D18&gt;E18,C18,F18))))</f>
        <v>Bélgica</v>
      </c>
      <c r="J18" s="49">
        <f>IF(D18=E18,2,IF(D18&gt;E18,1,3))</f>
        <v>3</v>
      </c>
      <c r="M18" s="322" t="s">
        <v>246</v>
      </c>
      <c r="N18" s="142">
        <v>119</v>
      </c>
      <c r="O18"/>
      <c r="P18" s="15" t="str">
        <f>$C$18</f>
        <v>Brasil</v>
      </c>
      <c r="Q18" s="3">
        <v>2</v>
      </c>
      <c r="R18" s="4">
        <v>0</v>
      </c>
      <c r="S18" s="32" t="str">
        <f>$F$18</f>
        <v>Bélgica</v>
      </c>
      <c r="T18" s="3"/>
      <c r="U18" s="4"/>
      <c r="V18" s="48" t="str">
        <f>IF($B18&gt;$R$13,CONCATENATE("W",$B18),(IF(Q18=R18,IF(T18&gt;U18,P18,S18),IF(Q18&gt;R18,P18,S18))))</f>
        <v>Brasil</v>
      </c>
      <c r="W18" s="48">
        <f>IF(Q18=R18,2,IF(Q18&gt;R18,1,3))</f>
        <v>1</v>
      </c>
      <c r="X18" s="61">
        <f>IF($B18&gt;$R$13,0,IF(AND($D18=Q18,$E18=R18),15,IF($J18=W18,6,0)+IF(OR($D18=Q18,$E18=R18),2,0))+IF($I18=V18,10,0)+IF(AND(Q18=R18,$G18=T18,$H18=U18),5,0))</f>
        <v>0</v>
      </c>
      <c r="Y18" s="44"/>
      <c r="Z18" s="15" t="str">
        <f>$C$18</f>
        <v>Brasil</v>
      </c>
      <c r="AA18" s="3">
        <v>3</v>
      </c>
      <c r="AB18" s="4">
        <v>1</v>
      </c>
      <c r="AC18" s="32" t="str">
        <f>$F$18</f>
        <v>Bélgica</v>
      </c>
      <c r="AD18" s="3"/>
      <c r="AE18" s="4"/>
      <c r="AF18" s="48" t="str">
        <f>IF($B18&gt;$R$13,CONCATENATE("W",$B18),(IF(AA18=AB18,IF(AD18&gt;AE18,Z18,AC18),IF(AA18&gt;AB18,Z18,AC18))))</f>
        <v>Brasil</v>
      </c>
      <c r="AG18" s="48">
        <f>IF(AA18=AB18,2,IF(AA18&gt;AB18,1,3))</f>
        <v>1</v>
      </c>
      <c r="AH18" s="61">
        <f>IF($B18&gt;$R$13,0,IF(AND($D18=AA18,$E18=AB18),15,IF($J18=AG18,6,0)+IF(OR($D18=AA18,$E18=AB18),2,0))+IF($I18=AF18,10,0)+IF(AND(AA18=AB18,$G18=AD18,$H18=AE18),5,0))</f>
        <v>0</v>
      </c>
      <c r="AI18" s="44"/>
      <c r="AJ18" s="15" t="str">
        <f>$C$18</f>
        <v>Brasil</v>
      </c>
      <c r="AK18" s="3">
        <v>2</v>
      </c>
      <c r="AL18" s="4">
        <v>0</v>
      </c>
      <c r="AM18" s="32" t="str">
        <f>$F$18</f>
        <v>Bélgica</v>
      </c>
      <c r="AN18" s="3"/>
      <c r="AO18" s="4"/>
      <c r="AP18" s="48" t="str">
        <f>IF($B18&gt;$R$13,CONCATENATE("W",$B18),(IF(AK18=AL18,IF(AN18&gt;AO18,AJ18,AM18),IF(AK18&gt;AL18,AJ18,AM18))))</f>
        <v>Brasil</v>
      </c>
      <c r="AQ18" s="48">
        <f>IF(AK18=AL18,2,IF(AK18&gt;AL18,1,3))</f>
        <v>1</v>
      </c>
      <c r="AR18" s="61">
        <f>IF($B18&gt;$R$13,0,IF(AND($D18=AK18,$E18=AL18),15,IF($J18=AQ18,6,0)+IF(OR($D18=AK18,$E18=AL18),2,0))+IF($I18=AP18,10,0)+IF(AND(AK18=AL18,$G18=AN18,$H18=AO18),5,0))</f>
        <v>0</v>
      </c>
      <c r="AS18" s="44"/>
      <c r="AT18" s="15" t="str">
        <f>$C$18</f>
        <v>Brasil</v>
      </c>
      <c r="AU18" s="3">
        <v>1</v>
      </c>
      <c r="AV18" s="4">
        <v>0</v>
      </c>
      <c r="AW18" s="32" t="str">
        <f>$F$18</f>
        <v>Bélgica</v>
      </c>
      <c r="AX18" s="3"/>
      <c r="AY18" s="4"/>
      <c r="AZ18" s="48" t="str">
        <f>IF($B18&gt;$R$13,CONCATENATE("W",$B18),(IF(AU18=AV18,IF(AX18&gt;AY18,AT18,AW18),IF(AU18&gt;AV18,AT18,AW18))))</f>
        <v>Brasil</v>
      </c>
      <c r="BA18" s="48">
        <f>IF(AU18=AV18,2,IF(AU18&gt;AV18,1,3))</f>
        <v>1</v>
      </c>
      <c r="BB18" s="61">
        <f>IF($B18&gt;$R$13,0,IF(AND($D18=AU18,$E18=AV18),15,IF($J18=BA18,6,0)+IF(OR($D18=AU18,$E18=AV18),2,0))+IF($I18=AZ18,10,0)+IF(AND(AU18=AV18,$G18=AX18,$H18=AY18),5,0))</f>
        <v>2</v>
      </c>
      <c r="BC18" s="44"/>
      <c r="BD18" s="15" t="str">
        <f>$C$18</f>
        <v>Brasil</v>
      </c>
      <c r="BE18" s="3">
        <v>2</v>
      </c>
      <c r="BF18" s="4">
        <v>0</v>
      </c>
      <c r="BG18" s="32" t="str">
        <f>$F$18</f>
        <v>Bélgica</v>
      </c>
      <c r="BH18" s="3"/>
      <c r="BI18" s="4"/>
      <c r="BJ18" s="48" t="str">
        <f>IF($B18&gt;$R$13,CONCATENATE("W",$B18),(IF(BE18=BF18,IF(BH18&gt;BI18,BD18,BG18),IF(BE18&gt;BF18,BD18,BG18))))</f>
        <v>Brasil</v>
      </c>
      <c r="BK18" s="48">
        <f>IF(BE18=BF18,2,IF(BE18&gt;BF18,1,3))</f>
        <v>1</v>
      </c>
      <c r="BL18" s="61">
        <f>IF($B18&gt;$R$13,0,IF(AND($D18=BE18,$E18=BF18),15,IF($J18=BK18,6,0)+IF(OR($D18=BE18,$E18=BF18),2,0))+IF($I18=BJ18,10,0)+IF(AND(BE18=BF18,$G18=BH18,$H18=BI18),5,0))</f>
        <v>0</v>
      </c>
      <c r="BM18" s="44"/>
      <c r="BN18" s="15" t="str">
        <f>$C$18</f>
        <v>Brasil</v>
      </c>
      <c r="BO18" s="3">
        <v>2</v>
      </c>
      <c r="BP18" s="4">
        <v>0</v>
      </c>
      <c r="BQ18" s="32" t="str">
        <f>$F$18</f>
        <v>Bélgica</v>
      </c>
      <c r="BR18" s="3"/>
      <c r="BS18" s="4"/>
      <c r="BT18" s="48" t="str">
        <f>IF($B18&gt;$R$13,CONCATENATE("W",$B18),(IF(BO18=BP18,IF(BR18&gt;BS18,BN18,BQ18),IF(BO18&gt;BP18,BN18,BQ18))))</f>
        <v>Brasil</v>
      </c>
      <c r="BU18" s="48">
        <f>IF(BO18=BP18,2,IF(BO18&gt;BP18,1,3))</f>
        <v>1</v>
      </c>
      <c r="BV18" s="61">
        <f>IF($B18&gt;$R$13,0,IF(AND($D18=BO18,$E18=BP18),15,IF($J18=BU18,6,0)+IF(OR($D18=BO18,$E18=BP18),2,0))+IF($I18=BT18,10,0)+IF(AND(BO18=BP18,$G18=BR18,$H18=BS18),5,0))</f>
        <v>0</v>
      </c>
      <c r="BW18" s="44"/>
      <c r="BX18" s="15" t="str">
        <f>$C$18</f>
        <v>Brasil</v>
      </c>
      <c r="BY18" s="3">
        <v>2</v>
      </c>
      <c r="BZ18" s="4">
        <v>1</v>
      </c>
      <c r="CA18" s="32" t="str">
        <f>$F$18</f>
        <v>Bélgica</v>
      </c>
      <c r="CB18" s="3"/>
      <c r="CC18" s="4"/>
      <c r="CD18" s="48" t="str">
        <f>IF($B18&gt;$R$13,CONCATENATE("W",$B18),(IF(BY18=BZ18,IF(CB18&gt;CC18,BX18,CA18),IF(BY18&gt;BZ18,BX18,CA18))))</f>
        <v>Brasil</v>
      </c>
      <c r="CE18" s="48">
        <f>IF(BY18=BZ18,2,IF(BY18&gt;BZ18,1,3))</f>
        <v>1</v>
      </c>
      <c r="CF18" s="61">
        <f>IF($B18&gt;$R$13,0,IF(AND($D18=BY18,$E18=BZ18),15,IF($J18=CE18,6,0)+IF(OR($D18=BY18,$E18=BZ18),2,0))+IF($I18=CD18,10,0)+IF(AND(BY18=BZ18,$G18=CB18,$H18=CC18),5,0))</f>
        <v>0</v>
      </c>
      <c r="CG18" s="44"/>
      <c r="CH18" s="15" t="str">
        <f>$C$18</f>
        <v>Brasil</v>
      </c>
      <c r="CI18" s="3">
        <v>2</v>
      </c>
      <c r="CJ18" s="4">
        <v>0</v>
      </c>
      <c r="CK18" s="32" t="str">
        <f>$F$18</f>
        <v>Bélgica</v>
      </c>
      <c r="CL18" s="3"/>
      <c r="CM18" s="4"/>
      <c r="CN18" s="48" t="str">
        <f>IF($B18&gt;$R$13,CONCATENATE("W",$B18),(IF(CI18=CJ18,IF(CL18&gt;CM18,CH18,CK18),IF(CI18&gt;CJ18,CH18,CK18))))</f>
        <v>Brasil</v>
      </c>
      <c r="CO18" s="48">
        <f>IF(CI18=CJ18,2,IF(CI18&gt;CJ18,1,3))</f>
        <v>1</v>
      </c>
      <c r="CP18" s="61">
        <f>IF($B18&gt;$R$13,0,IF(AND($D18=CI18,$E18=CJ18),15,IF($J18=CO18,6,0)+IF(OR($D18=CI18,$E18=CJ18),2,0))+IF($I18=CN18,10,0)+IF(AND(CI18=CJ18,$G18=CL18,$H18=CM18),5,0))</f>
        <v>0</v>
      </c>
      <c r="CQ18" s="44"/>
      <c r="CR18" s="15" t="str">
        <f>$C$18</f>
        <v>Brasil</v>
      </c>
      <c r="CS18" s="3">
        <v>2</v>
      </c>
      <c r="CT18" s="4">
        <v>0</v>
      </c>
      <c r="CU18" s="32" t="str">
        <f>$F$18</f>
        <v>Bélgica</v>
      </c>
      <c r="CV18" s="3"/>
      <c r="CW18" s="4"/>
      <c r="CX18" s="48" t="str">
        <f>IF($B18&gt;$R$13,CONCATENATE("W",$B18),(IF(CS18=CT18,IF(CV18&gt;CW18,CR18,CU18),IF(CS18&gt;CT18,CR18,CU18))))</f>
        <v>Brasil</v>
      </c>
      <c r="CY18" s="48">
        <f>IF(CS18=CT18,2,IF(CS18&gt;CT18,1,3))</f>
        <v>1</v>
      </c>
      <c r="CZ18" s="61">
        <f>IF($B18&gt;$R$13,0,IF(AND($D18=CS18,$E18=CT18),15,IF($J18=CY18,6,0)+IF(OR($D18=CS18,$E18=CT18),2,0))+IF($I18=CX18,10,0)+IF(AND(CS18=CT18,$G18=CV18,$H18=CW18),5,0))</f>
        <v>0</v>
      </c>
      <c r="DA18" s="44"/>
      <c r="DB18" s="15" t="str">
        <f>$C$18</f>
        <v>Brasil</v>
      </c>
      <c r="DC18" s="3">
        <v>2</v>
      </c>
      <c r="DD18" s="4">
        <v>1</v>
      </c>
      <c r="DE18" s="32" t="str">
        <f>$F$18</f>
        <v>Bélgica</v>
      </c>
      <c r="DF18" s="3"/>
      <c r="DG18" s="4"/>
      <c r="DH18" s="48" t="str">
        <f>IF($B18&gt;$R$13,CONCATENATE("W",$B18),(IF(DC18=DD18,IF(DF18&gt;DG18,DB18,DE18),IF(DC18&gt;DD18,DB18,DE18))))</f>
        <v>Brasil</v>
      </c>
      <c r="DI18" s="48">
        <f>IF(DC18=DD18,2,IF(DC18&gt;DD18,1,3))</f>
        <v>1</v>
      </c>
      <c r="DJ18" s="61">
        <f>IF($B18&gt;$R$13,0,IF(AND($D18=DC18,$E18=DD18),15,IF($J18=DI18,6,0)+IF(OR($D18=DC18,$E18=DD18),2,0))+IF($I18=DH18,10,0)+IF(AND(DC18=DD18,$G18=DF18,$H18=DG18),5,0))</f>
        <v>0</v>
      </c>
      <c r="DK18" s="44"/>
      <c r="DL18" s="15" t="str">
        <f>$C$18</f>
        <v>Brasil</v>
      </c>
      <c r="DM18" s="3">
        <v>1</v>
      </c>
      <c r="DN18" s="4">
        <v>0</v>
      </c>
      <c r="DO18" s="32" t="str">
        <f>$F$18</f>
        <v>Bélgica</v>
      </c>
      <c r="DP18" s="3"/>
      <c r="DQ18" s="4"/>
      <c r="DR18" s="48" t="str">
        <f>IF($B18&gt;$R$13,CONCATENATE("W",$B18),(IF(DM18=DN18,IF(DP18&gt;DQ18,DL18,DO18),IF(DM18&gt;DN18,DL18,DO18))))</f>
        <v>Brasil</v>
      </c>
      <c r="DS18" s="48">
        <f>IF(DM18=DN18,2,IF(DM18&gt;DN18,1,3))</f>
        <v>1</v>
      </c>
      <c r="DT18" s="61">
        <f>IF($B18&gt;$R$13,0,IF(AND($D18=DM18,$E18=DN18),15,IF($J18=DS18,6,0)+IF(OR($D18=DM18,$E18=DN18),2,0))+IF($I18=DR18,10,0)+IF(AND(DM18=DN18,$G18=DP18,$H18=DQ18),5,0))</f>
        <v>2</v>
      </c>
      <c r="DU18" s="44"/>
      <c r="DV18" s="15" t="str">
        <f>$C$18</f>
        <v>Brasil</v>
      </c>
      <c r="DW18" s="3">
        <v>2</v>
      </c>
      <c r="DX18" s="4">
        <v>1</v>
      </c>
      <c r="DY18" s="32" t="str">
        <f>$F$18</f>
        <v>Bélgica</v>
      </c>
      <c r="DZ18" s="3"/>
      <c r="EA18" s="4"/>
      <c r="EB18" s="48" t="str">
        <f>IF($B18&gt;$R$13,CONCATENATE("W",$B18),(IF(DW18=DX18,IF(DZ18&gt;EA18,DV18,DY18),IF(DW18&gt;DX18,DV18,DY18))))</f>
        <v>Brasil</v>
      </c>
      <c r="EC18" s="48">
        <f>IF(DW18=DX18,2,IF(DW18&gt;DX18,1,3))</f>
        <v>1</v>
      </c>
      <c r="ED18" s="61">
        <f>IF($B18&gt;$R$13,0,IF(AND($D18=DW18,$E18=DX18),15,IF($J18=EC18,6,0)+IF(OR($D18=DW18,$E18=DX18),2,0))+IF($I18=EB18,10,0)+IF(AND(DW18=DX18,$G18=DZ18,$H18=EA18),5,0))</f>
        <v>0</v>
      </c>
      <c r="EE18" s="44"/>
      <c r="EF18" s="15" t="str">
        <f>$C$18</f>
        <v>Brasil</v>
      </c>
      <c r="EG18" s="3">
        <v>3</v>
      </c>
      <c r="EH18" s="4">
        <v>1</v>
      </c>
      <c r="EI18" s="32" t="str">
        <f>$F$18</f>
        <v>Bélgica</v>
      </c>
      <c r="EJ18" s="3"/>
      <c r="EK18" s="4"/>
      <c r="EL18" s="48" t="str">
        <f>IF($B18&gt;$R$13,CONCATENATE("W",$B18),(IF(EG18=EH18,IF(EJ18&gt;EK18,EF18,EI18),IF(EG18&gt;EH18,EF18,EI18))))</f>
        <v>Brasil</v>
      </c>
      <c r="EM18" s="48">
        <f>IF(EG18=EH18,2,IF(EG18&gt;EH18,1,3))</f>
        <v>1</v>
      </c>
      <c r="EN18" s="61">
        <f>IF($B18&gt;$R$13,0,IF(AND($D18=EG18,$E18=EH18),15,IF($J18=EM18,6,0)+IF(OR($D18=EG18,$E18=EH18),2,0))+IF($I18=EL18,10,0)+IF(AND(EG18=EH18,$G18=EJ18,$H18=EK18),5,0))</f>
        <v>0</v>
      </c>
      <c r="EO18" s="44"/>
      <c r="EP18" s="15" t="str">
        <f>$C$18</f>
        <v>Brasil</v>
      </c>
      <c r="EQ18" s="3">
        <v>4</v>
      </c>
      <c r="ER18" s="4">
        <v>0</v>
      </c>
      <c r="ES18" s="32" t="str">
        <f>$F$18</f>
        <v>Bélgica</v>
      </c>
      <c r="ET18" s="3"/>
      <c r="EU18" s="4"/>
      <c r="EV18" s="48" t="str">
        <f>IF($B18&gt;$R$13,CONCATENATE("W",$B18),(IF(EQ18=ER18,IF(ET18&gt;EU18,EP18,ES18),IF(EQ18&gt;ER18,EP18,ES18))))</f>
        <v>Brasil</v>
      </c>
      <c r="EW18" s="48">
        <f>IF(EQ18=ER18,2,IF(EQ18&gt;ER18,1,3))</f>
        <v>1</v>
      </c>
      <c r="EX18" s="61">
        <f>IF($B18&gt;$R$13,0,IF(AND($D18=EQ18,$E18=ER18),15,IF($J18=EW18,6,0)+IF(OR($D18=EQ18,$E18=ER18),2,0))+IF($I18=EV18,10,0)+IF(AND(EQ18=ER18,$G18=ET18,$H18=EU18),5,0))</f>
        <v>0</v>
      </c>
      <c r="EY18" s="44"/>
      <c r="EZ18" s="15" t="str">
        <f>$C$18</f>
        <v>Brasil</v>
      </c>
      <c r="FA18" s="3">
        <v>3</v>
      </c>
      <c r="FB18" s="4">
        <v>1</v>
      </c>
      <c r="FC18" s="32" t="str">
        <f>$F$18</f>
        <v>Bélgica</v>
      </c>
      <c r="FD18" s="3"/>
      <c r="FE18" s="4"/>
      <c r="FF18" s="48" t="str">
        <f>IF($B18&gt;$R$13,CONCATENATE("W",$B18),(IF(FA18=FB18,IF(FD18&gt;FE18,EZ18,FC18),IF(FA18&gt;FB18,EZ18,FC18))))</f>
        <v>Brasil</v>
      </c>
      <c r="FG18" s="48">
        <f>IF(FA18=FB18,2,IF(FA18&gt;FB18,1,3))</f>
        <v>1</v>
      </c>
      <c r="FH18" s="61">
        <f>IF($B18&gt;$R$13,0,IF(AND($D18=FA18,$E18=FB18),15,IF($J18=FG18,6,0)+IF(OR($D18=FA18,$E18=FB18),2,0))+IF($I18=FF18,10,0)+IF(AND(FA18=FB18,$G18=FD18,$H18=FE18),5,0))</f>
        <v>0</v>
      </c>
      <c r="FI18" s="44"/>
      <c r="FJ18" s="15" t="str">
        <f>$C$18</f>
        <v>Brasil</v>
      </c>
      <c r="FK18" s="3">
        <v>2</v>
      </c>
      <c r="FL18" s="4">
        <v>1</v>
      </c>
      <c r="FM18" s="32" t="str">
        <f>$F$18</f>
        <v>Bélgica</v>
      </c>
      <c r="FN18" s="3"/>
      <c r="FO18" s="4"/>
      <c r="FP18" s="48" t="str">
        <f>IF($B18&gt;$R$13,CONCATENATE("W",$B18),(IF(FK18=FL18,IF(FN18&gt;FO18,FJ18,FM18),IF(FK18&gt;FL18,FJ18,FM18))))</f>
        <v>Brasil</v>
      </c>
      <c r="FQ18" s="48">
        <f>IF(FK18=FL18,2,IF(FK18&gt;FL18,1,3))</f>
        <v>1</v>
      </c>
      <c r="FR18" s="61">
        <f>IF($B18&gt;$R$13,0,IF(AND($D18=FK18,$E18=FL18),15,IF($J18=FQ18,6,0)+IF(OR($D18=FK18,$E18=FL18),2,0))+IF($I18=FP18,10,0)+IF(AND(FK18=FL18,$G18=FN18,$H18=FO18),5,0))</f>
        <v>0</v>
      </c>
      <c r="FS18" s="44"/>
      <c r="FT18" s="15" t="str">
        <f>$C$18</f>
        <v>Brasil</v>
      </c>
      <c r="FU18" s="3">
        <v>3</v>
      </c>
      <c r="FV18" s="4">
        <v>1</v>
      </c>
      <c r="FW18" s="32" t="str">
        <f>$F$18</f>
        <v>Bélgica</v>
      </c>
      <c r="FX18" s="3"/>
      <c r="FY18" s="4"/>
      <c r="FZ18" s="48" t="str">
        <f>IF($B18&gt;$R$13,CONCATENATE("W",$B18),(IF(FU18=FV18,IF(FX18&gt;FY18,FT18,FW18),IF(FU18&gt;FV18,FT18,FW18))))</f>
        <v>Brasil</v>
      </c>
      <c r="GA18" s="48">
        <f>IF(FU18=FV18,2,IF(FU18&gt;FV18,1,3))</f>
        <v>1</v>
      </c>
      <c r="GB18" s="61">
        <f>IF($B18&gt;$R$13,0,IF(AND($D18=FU18,$E18=FV18),15,IF($J18=GA18,6,0)+IF(OR($D18=FU18,$E18=FV18),2,0))+IF($I18=FZ18,10,0)+IF(AND(FU18=FV18,$G18=FX18,$H18=FY18),5,0))</f>
        <v>0</v>
      </c>
      <c r="GC18" s="44"/>
      <c r="GD18" s="15" t="str">
        <f>$C$18</f>
        <v>Brasil</v>
      </c>
      <c r="GE18" s="3">
        <v>2</v>
      </c>
      <c r="GF18" s="4">
        <v>1</v>
      </c>
      <c r="GG18" s="32" t="str">
        <f>$F$18</f>
        <v>Bélgica</v>
      </c>
      <c r="GH18" s="3"/>
      <c r="GI18" s="4"/>
      <c r="GJ18" s="48" t="str">
        <f>IF($B18&gt;$R$13,CONCATENATE("W",$B18),(IF(GE18=GF18,IF(GH18&gt;GI18,GD18,GG18),IF(GE18&gt;GF18,GD18,GG18))))</f>
        <v>Brasil</v>
      </c>
      <c r="GK18" s="48">
        <f>IF(GE18=GF18,2,IF(GE18&gt;GF18,1,3))</f>
        <v>1</v>
      </c>
      <c r="GL18" s="61">
        <f>IF($B18&gt;$R$13,0,IF(AND($D18=GE18,$E18=GF18),15,IF($J18=GK18,6,0)+IF(OR($D18=GE18,$E18=GF18),2,0))+IF($I18=GJ18,10,0)+IF(AND(GE18=GF18,$G18=GH18,$H18=GI18),5,0))</f>
        <v>0</v>
      </c>
      <c r="GM18" s="44"/>
      <c r="GN18" s="15" t="str">
        <f>$C$18</f>
        <v>Brasil</v>
      </c>
      <c r="GO18" s="3">
        <v>3</v>
      </c>
      <c r="GP18" s="4">
        <v>2</v>
      </c>
      <c r="GQ18" s="32" t="str">
        <f>$F$18</f>
        <v>Bélgica</v>
      </c>
      <c r="GR18" s="3"/>
      <c r="GS18" s="4"/>
      <c r="GT18" s="48" t="str">
        <f>IF($B18&gt;$R$13,CONCATENATE("W",$B18),(IF(GO18=GP18,IF(GR18&gt;GS18,GN18,GQ18),IF(GO18&gt;GP18,GN18,GQ18))))</f>
        <v>Brasil</v>
      </c>
      <c r="GU18" s="48">
        <f>IF(GO18=GP18,2,IF(GO18&gt;GP18,1,3))</f>
        <v>1</v>
      </c>
      <c r="GV18" s="61">
        <f>IF($B18&gt;$R$13,0,IF(AND($D18=GO18,$E18=GP18),15,IF($J18=GU18,6,0)+IF(OR($D18=GO18,$E18=GP18),2,0))+IF($I18=GT18,10,0)+IF(AND(GO18=GP18,$G18=GR18,$H18=GS18),5,0))</f>
        <v>2</v>
      </c>
      <c r="GW18" s="44"/>
      <c r="GX18" s="15" t="str">
        <f>$C$18</f>
        <v>Brasil</v>
      </c>
      <c r="GY18" s="3">
        <v>2</v>
      </c>
      <c r="GZ18" s="4">
        <v>1</v>
      </c>
      <c r="HA18" s="32" t="str">
        <f>$F$18</f>
        <v>Bélgica</v>
      </c>
      <c r="HB18" s="3"/>
      <c r="HC18" s="4"/>
      <c r="HD18" s="48" t="str">
        <f>IF($B18&gt;$R$13,CONCATENATE("W",$B18),(IF(GY18=GZ18,IF(HB18&gt;HC18,GX18,HA18),IF(GY18&gt;GZ18,GX18,HA18))))</f>
        <v>Brasil</v>
      </c>
      <c r="HE18" s="48">
        <f>IF(GY18=GZ18,2,IF(GY18&gt;GZ18,1,3))</f>
        <v>1</v>
      </c>
      <c r="HF18" s="61">
        <f>IF($B18&gt;$R$13,0,IF(AND($D18=GY18,$E18=GZ18),15,IF($J18=HE18,6,0)+IF(OR($D18=GY18,$E18=GZ18),2,0))+IF($I18=HD18,10,0)+IF(AND(GY18=GZ18,$G18=HB18,$H18=HC18),5,0))</f>
        <v>0</v>
      </c>
      <c r="HG18" s="44"/>
      <c r="HH18" s="15" t="str">
        <f>$C$18</f>
        <v>Brasil</v>
      </c>
      <c r="HI18" s="3">
        <v>3</v>
      </c>
      <c r="HJ18" s="4">
        <v>0</v>
      </c>
      <c r="HK18" s="32" t="str">
        <f>$F$18</f>
        <v>Bélgica</v>
      </c>
      <c r="HL18" s="3"/>
      <c r="HM18" s="4"/>
      <c r="HN18" s="48" t="str">
        <f>IF($B18&gt;$R$13,CONCATENATE("W",$B18),(IF(HI18=HJ18,IF(HL18&gt;HM18,HH18,HK18),IF(HI18&gt;HJ18,HH18,HK18))))</f>
        <v>Brasil</v>
      </c>
      <c r="HO18" s="48">
        <f>IF(HI18=HJ18,2,IF(HI18&gt;HJ18,1,3))</f>
        <v>1</v>
      </c>
      <c r="HP18" s="61">
        <f>IF($B18&gt;$R$13,0,IF(AND($D18=HI18,$E18=HJ18),15,IF($J18=HO18,6,0)+IF(OR($D18=HI18,$E18=HJ18),2,0))+IF($I18=HN18,10,0)+IF(AND(HI18=HJ18,$G18=HL18,$H18=HM18),5,0))</f>
        <v>0</v>
      </c>
      <c r="HQ18" s="44"/>
      <c r="HR18" s="15" t="str">
        <f>$C$18</f>
        <v>Brasil</v>
      </c>
      <c r="HS18" s="3">
        <v>2</v>
      </c>
      <c r="HT18" s="4">
        <v>1</v>
      </c>
      <c r="HU18" s="32" t="str">
        <f>$F$18</f>
        <v>Bélgica</v>
      </c>
      <c r="HV18" s="3"/>
      <c r="HW18" s="4"/>
      <c r="HX18" s="48" t="str">
        <f>IF($B18&gt;$R$13,CONCATENATE("W",$B18),(IF(HS18=HT18,IF(HV18&gt;HW18,HR18,HU18),IF(HS18&gt;HT18,HR18,HU18))))</f>
        <v>Brasil</v>
      </c>
      <c r="HY18" s="48">
        <f>IF(HS18=HT18,2,IF(HS18&gt;HT18,1,3))</f>
        <v>1</v>
      </c>
      <c r="HZ18" s="61">
        <f>IF($B18&gt;$R$13,0,IF(AND($D18=HS18,$E18=HT18),15,IF($J18=HY18,6,0)+IF(OR($D18=HS18,$E18=HT18),2,0))+IF($I18=HX18,10,0)+IF(AND(HS18=HT18,$G18=HV18,$H18=HW18),5,0))</f>
        <v>0</v>
      </c>
      <c r="IA18" s="44"/>
      <c r="IB18" s="15" t="str">
        <f>$C$18</f>
        <v>Brasil</v>
      </c>
      <c r="IC18" s="3">
        <v>3</v>
      </c>
      <c r="ID18" s="4">
        <v>1</v>
      </c>
      <c r="IE18" s="32" t="str">
        <f>$F$18</f>
        <v>Bélgica</v>
      </c>
      <c r="IF18" s="3"/>
      <c r="IG18" s="4"/>
      <c r="IH18" s="48" t="str">
        <f>IF($B18&gt;$R$13,CONCATENATE("W",$B18),(IF(IC18=ID18,IF(IF18&gt;IG18,IB18,IE18),IF(IC18&gt;ID18,IB18,IE18))))</f>
        <v>Brasil</v>
      </c>
      <c r="II18" s="48">
        <f>IF(IC18=ID18,2,IF(IC18&gt;ID18,1,3))</f>
        <v>1</v>
      </c>
      <c r="IJ18" s="61">
        <f>IF($B18&gt;$R$13,0,IF(AND($D18=IC18,$E18=ID18),15,IF($J18=II18,6,0)+IF(OR($D18=IC18,$E18=ID18),2,0))+IF($I18=IH18,10,0)+IF(AND(IC18=ID18,$G18=IF18,$H18=IG18),5,0))</f>
        <v>0</v>
      </c>
      <c r="IK18" s="44"/>
      <c r="IL18" s="15" t="str">
        <f>$C$18</f>
        <v>Brasil</v>
      </c>
      <c r="IM18" s="3">
        <v>2</v>
      </c>
      <c r="IN18" s="4">
        <v>1</v>
      </c>
      <c r="IO18" s="32" t="str">
        <f>$F$18</f>
        <v>Bélgica</v>
      </c>
      <c r="IP18" s="3"/>
      <c r="IQ18" s="4"/>
      <c r="IR18" s="48" t="str">
        <f>IF($B18&gt;$R$13,CONCATENATE("W",$B18),(IF(IM18=IN18,IF(IP18&gt;IQ18,IL18,IO18),IF(IM18&gt;IN18,IL18,IO18))))</f>
        <v>Brasil</v>
      </c>
      <c r="IS18" s="48">
        <f>IF(IM18=IN18,2,IF(IM18&gt;IN18,1,3))</f>
        <v>1</v>
      </c>
      <c r="IT18" s="61">
        <f>IF($B18&gt;$R$13,0,IF(AND($D18=IM18,$E18=IN18),15,IF($J18=IS18,6,0)+IF(OR($D18=IM18,$E18=IN18),2,0))+IF($I18=IR18,10,0)+IF(AND(IM18=IN18,$G18=IP18,$H18=IQ18),5,0))</f>
        <v>0</v>
      </c>
      <c r="IU18" s="44"/>
      <c r="IV18" s="15" t="str">
        <f>$C$18</f>
        <v>Brasil</v>
      </c>
      <c r="IW18" s="3">
        <v>2</v>
      </c>
      <c r="IX18" s="4">
        <v>2</v>
      </c>
      <c r="IY18" s="32" t="str">
        <f>$F$18</f>
        <v>Bélgica</v>
      </c>
      <c r="IZ18" s="3">
        <v>5</v>
      </c>
      <c r="JA18" s="4">
        <v>3</v>
      </c>
      <c r="JB18" s="48" t="str">
        <f>IF($B18&gt;$R$13,CONCATENATE("W",$B18),(IF(IW18=IX18,IF(IZ18&gt;JA18,IV18,IY18),IF(IW18&gt;IX18,IV18,IY18))))</f>
        <v>Brasil</v>
      </c>
      <c r="JC18" s="48">
        <f>IF(IW18=IX18,2,IF(IW18&gt;IX18,1,3))</f>
        <v>2</v>
      </c>
      <c r="JD18" s="61">
        <f>IF($B18&gt;$R$13,0,IF(AND($D18=IW18,$E18=IX18),15,IF($J18=JC18,6,0)+IF(OR($D18=IW18,$E18=IX18),2,0))+IF($I18=JB18,10,0)+IF(AND(IW18=IX18,$G18=IZ18,$H18=JA18),5,0))</f>
        <v>2</v>
      </c>
      <c r="JE18" s="44"/>
      <c r="JF18" s="15" t="str">
        <f>$C$18</f>
        <v>Brasil</v>
      </c>
      <c r="JG18" s="3"/>
      <c r="JH18" s="4"/>
      <c r="JI18" s="32" t="str">
        <f>$F$18</f>
        <v>Bélgica</v>
      </c>
      <c r="JJ18" s="3"/>
      <c r="JK18" s="4"/>
      <c r="JL18" s="48" t="str">
        <f>IF($B18&gt;$R$13,CONCATENATE("W",$B18),(IF(JG18=JH18,IF(JJ18&gt;JK18,JF18,JI18),IF(JG18&gt;JH18,JF18,JI18))))</f>
        <v>Bélgica</v>
      </c>
      <c r="JM18" s="48">
        <f>IF(JG18=JH18,2,IF(JG18&gt;JH18,1,3))</f>
        <v>2</v>
      </c>
      <c r="JN18" s="61">
        <f>IF($B18&gt;$R$13,0,IF(AND($D18=JG18,$E18=JH18),15,IF($J18=JM18,6,0)+IF(OR($D18=JG18,$E18=JH18),2,0))+IF($I18=JL18,10,0)+IF(AND(JG18=JH18,$G18=JJ18,$H18=JK18),5,0))</f>
        <v>15</v>
      </c>
      <c r="JO18" s="44"/>
      <c r="JP18" s="15" t="str">
        <f>$C$18</f>
        <v>Brasil</v>
      </c>
      <c r="JQ18" s="3"/>
      <c r="JR18" s="4"/>
      <c r="JS18" s="32" t="str">
        <f>$F$18</f>
        <v>Bélgica</v>
      </c>
      <c r="JT18" s="3"/>
      <c r="JU18" s="4"/>
      <c r="JV18" s="48" t="str">
        <f>IF($B18&gt;$R$13,CONCATENATE("W",$B18),(IF(JQ18=JR18,IF(JT18&gt;JU18,JP18,JS18),IF(JQ18&gt;JR18,JP18,JS18))))</f>
        <v>Bélgica</v>
      </c>
      <c r="JW18" s="48">
        <f>IF(JQ18=JR18,2,IF(JQ18&gt;JR18,1,3))</f>
        <v>2</v>
      </c>
      <c r="JX18" s="61">
        <f>IF($B18&gt;$R$13,0,IF(AND($D18=JQ18,$E18=JR18),15,IF($J18=JW18,6,0)+IF(OR($D18=JQ18,$E18=JR18),2,0))+IF($I18=JV18,10,0)+IF(AND(JQ18=JR18,$G18=JT18,$H18=JU18),5,0))</f>
        <v>15</v>
      </c>
      <c r="JY18" s="44"/>
      <c r="JZ18" s="15" t="str">
        <f>$C$18</f>
        <v>Brasil</v>
      </c>
      <c r="KA18" s="3"/>
      <c r="KB18" s="4"/>
      <c r="KC18" s="32" t="str">
        <f>$F$18</f>
        <v>Bélgica</v>
      </c>
      <c r="KD18" s="3"/>
      <c r="KE18" s="4"/>
      <c r="KF18" s="48" t="str">
        <f>IF($B18&gt;$R$13,CONCATENATE("W",$B18),(IF(KA18=KB18,IF(KD18&gt;KE18,JZ18,KC18),IF(KA18&gt;KB18,JZ18,KC18))))</f>
        <v>Bélgica</v>
      </c>
      <c r="KG18" s="48">
        <f>IF(KA18=KB18,2,IF(KA18&gt;KB18,1,3))</f>
        <v>2</v>
      </c>
      <c r="KH18" s="61">
        <f>IF($B18&gt;$R$13,0,IF(AND($D18=KA18,$E18=KB18),15,IF($J18=KG18,6,0)+IF(OR($D18=KA18,$E18=KB18),2,0))+IF($I18=KF18,10,0)+IF(AND(KA18=KB18,$G18=KD18,$H18=KE18),5,0))</f>
        <v>15</v>
      </c>
      <c r="KI18" s="44"/>
      <c r="KJ18" s="15" t="str">
        <f>$C$18</f>
        <v>Brasil</v>
      </c>
      <c r="KK18" s="3"/>
      <c r="KL18" s="4"/>
      <c r="KM18" s="32" t="str">
        <f>$F$18</f>
        <v>Bélgica</v>
      </c>
      <c r="KN18" s="3"/>
      <c r="KO18" s="4"/>
      <c r="KP18" s="48" t="str">
        <f>IF($B18&gt;$R$13,CONCATENATE("W",$B18),(IF(KK18=KL18,IF(KN18&gt;KO18,KJ18,KM18),IF(KK18&gt;KL18,KJ18,KM18))))</f>
        <v>Bélgica</v>
      </c>
      <c r="KQ18" s="48">
        <f>IF(KK18=KL18,2,IF(KK18&gt;KL18,1,3))</f>
        <v>2</v>
      </c>
      <c r="KR18" s="61">
        <f>IF($B18&gt;$R$13,0,IF(AND($D18=KK18,$E18=KL18),15,IF($J18=KQ18,6,0)+IF(OR($D18=KK18,$E18=KL18),2,0))+IF($I18=KP18,10,0)+IF(AND(KK18=KL18,$G18=KN18,$H18=KO18),5,0))</f>
        <v>15</v>
      </c>
      <c r="KS18" s="44"/>
      <c r="KT18" s="15" t="str">
        <f>$C$18</f>
        <v>Brasil</v>
      </c>
      <c r="KU18" s="3"/>
      <c r="KV18" s="4"/>
      <c r="KW18" s="32" t="str">
        <f>$F$18</f>
        <v>Bélgica</v>
      </c>
      <c r="KX18" s="3"/>
      <c r="KY18" s="4"/>
      <c r="KZ18" s="48" t="str">
        <f>IF($B18&gt;$R$13,CONCATENATE("W",$B18),(IF(KU18=KV18,IF(KX18&gt;KY18,KT18,KW18),IF(KU18&gt;KV18,KT18,KW18))))</f>
        <v>Bélgica</v>
      </c>
      <c r="LA18" s="48">
        <f>IF(KU18=KV18,2,IF(KU18&gt;KV18,1,3))</f>
        <v>2</v>
      </c>
      <c r="LB18" s="61">
        <f>IF($B18&gt;$R$13,0,IF(AND($D18=KU18,$E18=KV18),15,IF($J18=LA18,6,0)+IF(OR($D18=KU18,$E18=KV18),2,0))+IF($I18=KZ18,10,0)+IF(AND(KU18=KV18,$G18=KX18,$H18=KY18),5,0))</f>
        <v>15</v>
      </c>
      <c r="LC18" s="44"/>
      <c r="LD18" s="15" t="str">
        <f>$C$18</f>
        <v>Brasil</v>
      </c>
      <c r="LE18" s="3"/>
      <c r="LF18" s="4"/>
      <c r="LG18" s="32" t="str">
        <f>$F$18</f>
        <v>Bélgica</v>
      </c>
      <c r="LH18" s="3"/>
      <c r="LI18" s="4"/>
      <c r="LJ18" s="48" t="str">
        <f>IF($B18&gt;$R$13,CONCATENATE("W",$B18),(IF(LE18=LF18,IF(LH18&gt;LI18,LD18,LG18),IF(LE18&gt;LF18,LD18,LG18))))</f>
        <v>Bélgica</v>
      </c>
      <c r="LK18" s="48">
        <f>IF(LE18=LF18,2,IF(LE18&gt;LF18,1,3))</f>
        <v>2</v>
      </c>
      <c r="LL18" s="61">
        <f>IF($B18&gt;$R$13,0,IF(AND($D18=LE18,$E18=LF18),15,IF($J18=LK18,6,0)+IF(OR($D18=LE18,$E18=LF18),2,0))+IF($I18=LJ18,10,0)+IF(AND(LE18=LF18,$G18=LH18,$H18=LI18),5,0))</f>
        <v>15</v>
      </c>
      <c r="LM18" s="44"/>
      <c r="LN18" s="15" t="str">
        <f>$C$18</f>
        <v>Brasil</v>
      </c>
      <c r="LO18" s="3"/>
      <c r="LP18" s="4"/>
      <c r="LQ18" s="32" t="str">
        <f>$F$18</f>
        <v>Bélgica</v>
      </c>
      <c r="LR18" s="3"/>
      <c r="LS18" s="4"/>
      <c r="LT18" s="48" t="str">
        <f>IF($B18&gt;$R$13,CONCATENATE("W",$B18),(IF(LO18=LP18,IF(LR18&gt;LS18,LN18,LQ18),IF(LO18&gt;LP18,LN18,LQ18))))</f>
        <v>Bélgica</v>
      </c>
      <c r="LU18" s="48">
        <f>IF(LO18=LP18,2,IF(LO18&gt;LP18,1,3))</f>
        <v>2</v>
      </c>
      <c r="LV18" s="61">
        <f>IF($B18&gt;$R$13,0,IF(AND($D18=LO18,$E18=LP18),15,IF($J18=LU18,6,0)+IF(OR($D18=LO18,$E18=LP18),2,0))+IF($I18=LT18,10,0)+IF(AND(LO18=LP18,$G18=LR18,$H18=LS18),5,0))</f>
        <v>15</v>
      </c>
      <c r="LW18" s="44"/>
      <c r="LX18" s="15" t="str">
        <f>$C$18</f>
        <v>Brasil</v>
      </c>
      <c r="LY18" s="3"/>
      <c r="LZ18" s="4"/>
      <c r="MA18" s="32" t="str">
        <f>$F$18</f>
        <v>Bélgica</v>
      </c>
      <c r="MB18" s="3"/>
      <c r="MC18" s="4"/>
      <c r="MD18" s="48" t="str">
        <f>IF($B18&gt;$R$13,CONCATENATE("W",$B18),(IF(LY18=LZ18,IF(MB18&gt;MC18,LX18,MA18),IF(LY18&gt;LZ18,LX18,MA18))))</f>
        <v>Bélgica</v>
      </c>
      <c r="ME18" s="48">
        <f>IF(LY18=LZ18,2,IF(LY18&gt;LZ18,1,3))</f>
        <v>2</v>
      </c>
      <c r="MF18" s="61">
        <f>IF($B18&gt;$R$13,0,IF(AND($D18=LY18,$E18=LZ18),15,IF($J18=ME18,6,0)+IF(OR($D18=LY18,$E18=LZ18),2,0))+IF($I18=MD18,10,0)+IF(AND(LY18=LZ18,$G18=MB18,$H18=MC18),5,0))</f>
        <v>15</v>
      </c>
      <c r="MG18" s="44"/>
      <c r="MH18" s="15" t="str">
        <f>$C$18</f>
        <v>Brasil</v>
      </c>
      <c r="MI18" s="3"/>
      <c r="MJ18" s="4"/>
      <c r="MK18" s="32" t="str">
        <f>$F$18</f>
        <v>Bélgica</v>
      </c>
      <c r="ML18" s="3"/>
      <c r="MM18" s="4"/>
      <c r="MN18" s="48" t="str">
        <f>IF($B18&gt;$R$13,CONCATENATE("W",$B18),(IF(MI18=MJ18,IF(ML18&gt;MM18,MH18,MK18),IF(MI18&gt;MJ18,MH18,MK18))))</f>
        <v>Bélgica</v>
      </c>
      <c r="MO18" s="48">
        <f>IF(MI18=MJ18,2,IF(MI18&gt;MJ18,1,3))</f>
        <v>2</v>
      </c>
      <c r="MP18" s="61">
        <f>IF($B18&gt;$R$13,0,IF(AND($D18=MI18,$E18=MJ18),15,IF($J18=MO18,6,0)+IF(OR($D18=MI18,$E18=MJ18),2,0))+IF($I18=MN18,10,0)+IF(AND(MI18=MJ18,$G18=ML18,$H18=MM18),5,0))</f>
        <v>15</v>
      </c>
      <c r="MQ18" s="44"/>
      <c r="MR18" s="15" t="str">
        <f>$C$18</f>
        <v>Brasil</v>
      </c>
      <c r="MS18" s="3"/>
      <c r="MT18" s="4"/>
      <c r="MU18" s="32" t="str">
        <f>$F$18</f>
        <v>Bélgica</v>
      </c>
      <c r="MV18" s="3"/>
      <c r="MW18" s="4"/>
      <c r="MX18" s="48" t="str">
        <f>IF($B18&gt;$R$13,CONCATENATE("W",$B18),(IF(MS18=MT18,IF(MV18&gt;MW18,MR18,MU18),IF(MS18&gt;MT18,MR18,MU18))))</f>
        <v>Bélgica</v>
      </c>
      <c r="MY18" s="48">
        <f>IF(MS18=MT18,2,IF(MS18&gt;MT18,1,3))</f>
        <v>2</v>
      </c>
      <c r="MZ18" s="61">
        <f>IF($B18&gt;$R$13,0,IF(AND($D18=MS18,$E18=MT18),15,IF($J18=MY18,6,0)+IF(OR($D18=MS18,$E18=MT18),2,0))+IF($I18=MX18,10,0)+IF(AND(MS18=MT18,$G18=MV18,$H18=MW18),5,0))</f>
        <v>15</v>
      </c>
    </row>
    <row r="19" spans="2:364" ht="12.75" customHeight="1" x14ac:dyDescent="0.2">
      <c r="B19" s="63">
        <v>59</v>
      </c>
      <c r="C19" s="31" t="s">
        <v>194</v>
      </c>
      <c r="D19" s="3">
        <v>2</v>
      </c>
      <c r="E19" s="4">
        <v>2</v>
      </c>
      <c r="F19" s="32" t="s">
        <v>83</v>
      </c>
      <c r="G19" s="3">
        <v>3</v>
      </c>
      <c r="H19" s="70">
        <v>4</v>
      </c>
      <c r="I19" s="48" t="str">
        <f>IF($B19&gt;$R$13,CONCATENATE("W",$B19),(IF(D19=E19,IF(G19&gt;H19,C19,F19),IF(D19&gt;E19,C19,F19))))</f>
        <v>Croácia</v>
      </c>
      <c r="J19" s="49">
        <f>IF(D19=E19,2,IF(D19&gt;E19,1,3))</f>
        <v>2</v>
      </c>
      <c r="M19" s="322" t="s">
        <v>237</v>
      </c>
      <c r="N19" s="142">
        <v>118</v>
      </c>
      <c r="O19"/>
      <c r="P19" s="15" t="str">
        <f>$C$19</f>
        <v>Russia</v>
      </c>
      <c r="Q19" s="3">
        <v>0</v>
      </c>
      <c r="R19" s="4">
        <v>1</v>
      </c>
      <c r="S19" s="32" t="str">
        <f>$F$19</f>
        <v>Croácia</v>
      </c>
      <c r="T19" s="3"/>
      <c r="U19" s="4"/>
      <c r="V19" s="48" t="str">
        <f>IF($B19&gt;$R$13,CONCATENATE("W",$B19),(IF(Q19=R19,IF(T19&gt;U19,P19,S19),IF(Q19&gt;R19,P19,S19))))</f>
        <v>Croácia</v>
      </c>
      <c r="W19" s="48">
        <f>IF(Q19=R19,2,IF(Q19&gt;R19,1,3))</f>
        <v>3</v>
      </c>
      <c r="X19" s="61">
        <f>IF($B19&gt;$R$13,0,IF(AND($D19=Q19,$E19=R19),15,IF($J19=W19,6,0)+IF(OR($D19=Q19,$E19=R19),2,0))+IF($I19=V19,10,0)+IF(AND(Q19=R19,$G19=T19,$H19=U19),5,0))</f>
        <v>10</v>
      </c>
      <c r="Y19" s="44"/>
      <c r="Z19" s="15" t="str">
        <f>$C$19</f>
        <v>Russia</v>
      </c>
      <c r="AA19" s="3">
        <v>1</v>
      </c>
      <c r="AB19" s="4">
        <v>2</v>
      </c>
      <c r="AC19" s="32" t="str">
        <f>$F$19</f>
        <v>Croácia</v>
      </c>
      <c r="AD19" s="3"/>
      <c r="AE19" s="4"/>
      <c r="AF19" s="48" t="str">
        <f>IF($B19&gt;$R$13,CONCATENATE("W",$B19),(IF(AA19=AB19,IF(AD19&gt;AE19,Z19,AC19),IF(AA19&gt;AB19,Z19,AC19))))</f>
        <v>Croácia</v>
      </c>
      <c r="AG19" s="48">
        <f>IF(AA19=AB19,2,IF(AA19&gt;AB19,1,3))</f>
        <v>3</v>
      </c>
      <c r="AH19" s="61">
        <f>IF($B19&gt;$R$13,0,IF(AND($D19=AA19,$E19=AB19),15,IF($J19=AG19,6,0)+IF(OR($D19=AA19,$E19=AB19),2,0))+IF($I19=AF19,10,0)+IF(AND(AA19=AB19,$G19=AD19,$H19=AE19),5,0))</f>
        <v>12</v>
      </c>
      <c r="AI19" s="44"/>
      <c r="AJ19" s="15" t="str">
        <f>$C$19</f>
        <v>Russia</v>
      </c>
      <c r="AK19" s="3">
        <v>0</v>
      </c>
      <c r="AL19" s="4">
        <v>4</v>
      </c>
      <c r="AM19" s="32" t="str">
        <f>$F$19</f>
        <v>Croácia</v>
      </c>
      <c r="AN19" s="3"/>
      <c r="AO19" s="4"/>
      <c r="AP19" s="48" t="str">
        <f>IF($B19&gt;$R$13,CONCATENATE("W",$B19),(IF(AK19=AL19,IF(AN19&gt;AO19,AJ19,AM19),IF(AK19&gt;AL19,AJ19,AM19))))</f>
        <v>Croácia</v>
      </c>
      <c r="AQ19" s="48">
        <f>IF(AK19=AL19,2,IF(AK19&gt;AL19,1,3))</f>
        <v>3</v>
      </c>
      <c r="AR19" s="61">
        <f>IF($B19&gt;$R$13,0,IF(AND($D19=AK19,$E19=AL19),15,IF($J19=AQ19,6,0)+IF(OR($D19=AK19,$E19=AL19),2,0))+IF($I19=AP19,10,0)+IF(AND(AK19=AL19,$G19=AN19,$H19=AO19),5,0))</f>
        <v>10</v>
      </c>
      <c r="AS19" s="44"/>
      <c r="AT19" s="15" t="str">
        <f>$C$19</f>
        <v>Russia</v>
      </c>
      <c r="AU19" s="3">
        <v>0</v>
      </c>
      <c r="AV19" s="4">
        <v>1</v>
      </c>
      <c r="AW19" s="32" t="str">
        <f>$F$19</f>
        <v>Croácia</v>
      </c>
      <c r="AX19" s="3"/>
      <c r="AY19" s="4"/>
      <c r="AZ19" s="48" t="str">
        <f>IF($B19&gt;$R$13,CONCATENATE("W",$B19),(IF(AU19=AV19,IF(AX19&gt;AY19,AT19,AW19),IF(AU19&gt;AV19,AT19,AW19))))</f>
        <v>Croácia</v>
      </c>
      <c r="BA19" s="48">
        <f>IF(AU19=AV19,2,IF(AU19&gt;AV19,1,3))</f>
        <v>3</v>
      </c>
      <c r="BB19" s="61">
        <f>IF($B19&gt;$R$13,0,IF(AND($D19=AU19,$E19=AV19),15,IF($J19=BA19,6,0)+IF(OR($D19=AU19,$E19=AV19),2,0))+IF($I19=AZ19,10,0)+IF(AND(AU19=AV19,$G19=AX19,$H19=AY19),5,0))</f>
        <v>10</v>
      </c>
      <c r="BC19" s="44"/>
      <c r="BD19" s="15" t="str">
        <f>$C$19</f>
        <v>Russia</v>
      </c>
      <c r="BE19" s="3">
        <v>0</v>
      </c>
      <c r="BF19" s="4">
        <v>0</v>
      </c>
      <c r="BG19" s="32" t="str">
        <f>$F$19</f>
        <v>Croácia</v>
      </c>
      <c r="BH19" s="3">
        <v>4</v>
      </c>
      <c r="BI19" s="4">
        <v>3</v>
      </c>
      <c r="BJ19" s="48" t="str">
        <f>IF($B19&gt;$R$13,CONCATENATE("W",$B19),(IF(BE19=BF19,IF(BH19&gt;BI19,BD19,BG19),IF(BE19&gt;BF19,BD19,BG19))))</f>
        <v>Russia</v>
      </c>
      <c r="BK19" s="48">
        <f>IF(BE19=BF19,2,IF(BE19&gt;BF19,1,3))</f>
        <v>2</v>
      </c>
      <c r="BL19" s="61">
        <f>IF($B19&gt;$R$13,0,IF(AND($D19=BE19,$E19=BF19),15,IF($J19=BK19,6,0)+IF(OR($D19=BE19,$E19=BF19),2,0))+IF($I19=BJ19,10,0)+IF(AND(BE19=BF19,$G19=BH19,$H19=BI19),5,0))</f>
        <v>6</v>
      </c>
      <c r="BM19" s="44"/>
      <c r="BN19" s="15" t="str">
        <f>$C$19</f>
        <v>Russia</v>
      </c>
      <c r="BO19" s="3">
        <v>2</v>
      </c>
      <c r="BP19" s="4">
        <v>1</v>
      </c>
      <c r="BQ19" s="32" t="str">
        <f>$F$19</f>
        <v>Croácia</v>
      </c>
      <c r="BR19" s="3"/>
      <c r="BS19" s="4"/>
      <c r="BT19" s="48" t="str">
        <f>IF($B19&gt;$R$13,CONCATENATE("W",$B19),(IF(BO19=BP19,IF(BR19&gt;BS19,BN19,BQ19),IF(BO19&gt;BP19,BN19,BQ19))))</f>
        <v>Russia</v>
      </c>
      <c r="BU19" s="48">
        <f>IF(BO19=BP19,2,IF(BO19&gt;BP19,1,3))</f>
        <v>1</v>
      </c>
      <c r="BV19" s="61">
        <f>IF($B19&gt;$R$13,0,IF(AND($D19=BO19,$E19=BP19),15,IF($J19=BU19,6,0)+IF(OR($D19=BO19,$E19=BP19),2,0))+IF($I19=BT19,10,0)+IF(AND(BO19=BP19,$G19=BR19,$H19=BS19),5,0))</f>
        <v>2</v>
      </c>
      <c r="BW19" s="44"/>
      <c r="BX19" s="15" t="str">
        <f>$C$19</f>
        <v>Russia</v>
      </c>
      <c r="BY19" s="3">
        <v>1</v>
      </c>
      <c r="BZ19" s="4">
        <v>0</v>
      </c>
      <c r="CA19" s="32" t="str">
        <f>$F$19</f>
        <v>Croácia</v>
      </c>
      <c r="CB19" s="3"/>
      <c r="CC19" s="4"/>
      <c r="CD19" s="48" t="str">
        <f>IF($B19&gt;$R$13,CONCATENATE("W",$B19),(IF(BY19=BZ19,IF(CB19&gt;CC19,BX19,CA19),IF(BY19&gt;BZ19,BX19,CA19))))</f>
        <v>Russia</v>
      </c>
      <c r="CE19" s="48">
        <f>IF(BY19=BZ19,2,IF(BY19&gt;BZ19,1,3))</f>
        <v>1</v>
      </c>
      <c r="CF19" s="61">
        <f>IF($B19&gt;$R$13,0,IF(AND($D19=BY19,$E19=BZ19),15,IF($J19=CE19,6,0)+IF(OR($D19=BY19,$E19=BZ19),2,0))+IF($I19=CD19,10,0)+IF(AND(BY19=BZ19,$G19=CB19,$H19=CC19),5,0))</f>
        <v>0</v>
      </c>
      <c r="CG19" s="44"/>
      <c r="CH19" s="15" t="str">
        <f>$C$19</f>
        <v>Russia</v>
      </c>
      <c r="CI19" s="3">
        <v>1</v>
      </c>
      <c r="CJ19" s="4">
        <v>2</v>
      </c>
      <c r="CK19" s="32" t="str">
        <f>$F$19</f>
        <v>Croácia</v>
      </c>
      <c r="CL19" s="3"/>
      <c r="CM19" s="4"/>
      <c r="CN19" s="48" t="str">
        <f>IF($B19&gt;$R$13,CONCATENATE("W",$B19),(IF(CI19=CJ19,IF(CL19&gt;CM19,CH19,CK19),IF(CI19&gt;CJ19,CH19,CK19))))</f>
        <v>Croácia</v>
      </c>
      <c r="CO19" s="48">
        <f>IF(CI19=CJ19,2,IF(CI19&gt;CJ19,1,3))</f>
        <v>3</v>
      </c>
      <c r="CP19" s="61">
        <f>IF($B19&gt;$R$13,0,IF(AND($D19=CI19,$E19=CJ19),15,IF($J19=CO19,6,0)+IF(OR($D19=CI19,$E19=CJ19),2,0))+IF($I19=CN19,10,0)+IF(AND(CI19=CJ19,$G19=CL19,$H19=CM19),5,0))</f>
        <v>12</v>
      </c>
      <c r="CQ19" s="44"/>
      <c r="CR19" s="15" t="str">
        <f>$C$19</f>
        <v>Russia</v>
      </c>
      <c r="CS19" s="3">
        <v>1</v>
      </c>
      <c r="CT19" s="4">
        <v>2</v>
      </c>
      <c r="CU19" s="32" t="str">
        <f>$F$19</f>
        <v>Croácia</v>
      </c>
      <c r="CV19" s="3"/>
      <c r="CW19" s="4"/>
      <c r="CX19" s="48" t="str">
        <f>IF($B19&gt;$R$13,CONCATENATE("W",$B19),(IF(CS19=CT19,IF(CV19&gt;CW19,CR19,CU19),IF(CS19&gt;CT19,CR19,CU19))))</f>
        <v>Croácia</v>
      </c>
      <c r="CY19" s="48">
        <f>IF(CS19=CT19,2,IF(CS19&gt;CT19,1,3))</f>
        <v>3</v>
      </c>
      <c r="CZ19" s="61">
        <f>IF($B19&gt;$R$13,0,IF(AND($D19=CS19,$E19=CT19),15,IF($J19=CY19,6,0)+IF(OR($D19=CS19,$E19=CT19),2,0))+IF($I19=CX19,10,0)+IF(AND(CS19=CT19,$G19=CV19,$H19=CW19),5,0))</f>
        <v>12</v>
      </c>
      <c r="DA19" s="44"/>
      <c r="DB19" s="15" t="str">
        <f>$C$19</f>
        <v>Russia</v>
      </c>
      <c r="DC19" s="3">
        <v>1</v>
      </c>
      <c r="DD19" s="4">
        <v>2</v>
      </c>
      <c r="DE19" s="32" t="str">
        <f>$F$19</f>
        <v>Croácia</v>
      </c>
      <c r="DF19" s="3"/>
      <c r="DG19" s="4"/>
      <c r="DH19" s="48" t="str">
        <f>IF($B19&gt;$R$13,CONCATENATE("W",$B19),(IF(DC19=DD19,IF(DF19&gt;DG19,DB19,DE19),IF(DC19&gt;DD19,DB19,DE19))))</f>
        <v>Croácia</v>
      </c>
      <c r="DI19" s="48">
        <f>IF(DC19=DD19,2,IF(DC19&gt;DD19,1,3))</f>
        <v>3</v>
      </c>
      <c r="DJ19" s="61">
        <f>IF($B19&gt;$R$13,0,IF(AND($D19=DC19,$E19=DD19),15,IF($J19=DI19,6,0)+IF(OR($D19=DC19,$E19=DD19),2,0))+IF($I19=DH19,10,0)+IF(AND(DC19=DD19,$G19=DF19,$H19=DG19),5,0))</f>
        <v>12</v>
      </c>
      <c r="DK19" s="44"/>
      <c r="DL19" s="15" t="str">
        <f>$C$19</f>
        <v>Russia</v>
      </c>
      <c r="DM19" s="3">
        <v>0</v>
      </c>
      <c r="DN19" s="4">
        <v>2</v>
      </c>
      <c r="DO19" s="32" t="str">
        <f>$F$19</f>
        <v>Croácia</v>
      </c>
      <c r="DP19" s="3"/>
      <c r="DQ19" s="4"/>
      <c r="DR19" s="48" t="str">
        <f>IF($B19&gt;$R$13,CONCATENATE("W",$B19),(IF(DM19=DN19,IF(DP19&gt;DQ19,DL19,DO19),IF(DM19&gt;DN19,DL19,DO19))))</f>
        <v>Croácia</v>
      </c>
      <c r="DS19" s="48">
        <f>IF(DM19=DN19,2,IF(DM19&gt;DN19,1,3))</f>
        <v>3</v>
      </c>
      <c r="DT19" s="61">
        <f>IF($B19&gt;$R$13,0,IF(AND($D19=DM19,$E19=DN19),15,IF($J19=DS19,6,0)+IF(OR($D19=DM19,$E19=DN19),2,0))+IF($I19=DR19,10,0)+IF(AND(DM19=DN19,$G19=DP19,$H19=DQ19),5,0))</f>
        <v>12</v>
      </c>
      <c r="DU19" s="44"/>
      <c r="DV19" s="15" t="str">
        <f>$C$19</f>
        <v>Russia</v>
      </c>
      <c r="DW19" s="3">
        <v>0</v>
      </c>
      <c r="DX19" s="4">
        <v>2</v>
      </c>
      <c r="DY19" s="32" t="str">
        <f>$F$19</f>
        <v>Croácia</v>
      </c>
      <c r="DZ19" s="3"/>
      <c r="EA19" s="4"/>
      <c r="EB19" s="48" t="str">
        <f>IF($B19&gt;$R$13,CONCATENATE("W",$B19),(IF(DW19=DX19,IF(DZ19&gt;EA19,DV19,DY19),IF(DW19&gt;DX19,DV19,DY19))))</f>
        <v>Croácia</v>
      </c>
      <c r="EC19" s="48">
        <f>IF(DW19=DX19,2,IF(DW19&gt;DX19,1,3))</f>
        <v>3</v>
      </c>
      <c r="ED19" s="61">
        <f>IF($B19&gt;$R$13,0,IF(AND($D19=DW19,$E19=DX19),15,IF($J19=EC19,6,0)+IF(OR($D19=DW19,$E19=DX19),2,0))+IF($I19=EB19,10,0)+IF(AND(DW19=DX19,$G19=DZ19,$H19=EA19),5,0))</f>
        <v>12</v>
      </c>
      <c r="EE19" s="44"/>
      <c r="EF19" s="15" t="str">
        <f>$C$19</f>
        <v>Russia</v>
      </c>
      <c r="EG19" s="3">
        <v>0</v>
      </c>
      <c r="EH19" s="4">
        <v>0</v>
      </c>
      <c r="EI19" s="32" t="str">
        <f>$F$19</f>
        <v>Croácia</v>
      </c>
      <c r="EJ19" s="3">
        <v>4</v>
      </c>
      <c r="EK19" s="4">
        <v>3</v>
      </c>
      <c r="EL19" s="48" t="str">
        <f>IF($B19&gt;$R$13,CONCATENATE("W",$B19),(IF(EG19=EH19,IF(EJ19&gt;EK19,EF19,EI19),IF(EG19&gt;EH19,EF19,EI19))))</f>
        <v>Russia</v>
      </c>
      <c r="EM19" s="48">
        <f>IF(EG19=EH19,2,IF(EG19&gt;EH19,1,3))</f>
        <v>2</v>
      </c>
      <c r="EN19" s="61">
        <f>IF($B19&gt;$R$13,0,IF(AND($D19=EG19,$E19=EH19),15,IF($J19=EM19,6,0)+IF(OR($D19=EG19,$E19=EH19),2,0))+IF($I19=EL19,10,0)+IF(AND(EG19=EH19,$G19=EJ19,$H19=EK19),5,0))</f>
        <v>6</v>
      </c>
      <c r="EO19" s="44"/>
      <c r="EP19" s="15" t="str">
        <f>$C$19</f>
        <v>Russia</v>
      </c>
      <c r="EQ19" s="3">
        <v>0</v>
      </c>
      <c r="ER19" s="4">
        <v>1</v>
      </c>
      <c r="ES19" s="32" t="str">
        <f>$F$19</f>
        <v>Croácia</v>
      </c>
      <c r="ET19" s="3"/>
      <c r="EU19" s="4"/>
      <c r="EV19" s="48" t="str">
        <f>IF($B19&gt;$R$13,CONCATENATE("W",$B19),(IF(EQ19=ER19,IF(ET19&gt;EU19,EP19,ES19),IF(EQ19&gt;ER19,EP19,ES19))))</f>
        <v>Croácia</v>
      </c>
      <c r="EW19" s="48">
        <f>IF(EQ19=ER19,2,IF(EQ19&gt;ER19,1,3))</f>
        <v>3</v>
      </c>
      <c r="EX19" s="61">
        <f>IF($B19&gt;$R$13,0,IF(AND($D19=EQ19,$E19=ER19),15,IF($J19=EW19,6,0)+IF(OR($D19=EQ19,$E19=ER19),2,0))+IF($I19=EV19,10,0)+IF(AND(EQ19=ER19,$G19=ET19,$H19=EU19),5,0))</f>
        <v>10</v>
      </c>
      <c r="EY19" s="44"/>
      <c r="EZ19" s="15" t="str">
        <f>$C$19</f>
        <v>Russia</v>
      </c>
      <c r="FA19" s="3">
        <v>1</v>
      </c>
      <c r="FB19" s="4">
        <v>2</v>
      </c>
      <c r="FC19" s="32" t="str">
        <f>$F$19</f>
        <v>Croácia</v>
      </c>
      <c r="FD19" s="3"/>
      <c r="FE19" s="4"/>
      <c r="FF19" s="48" t="str">
        <f>IF($B19&gt;$R$13,CONCATENATE("W",$B19),(IF(FA19=FB19,IF(FD19&gt;FE19,EZ19,FC19),IF(FA19&gt;FB19,EZ19,FC19))))</f>
        <v>Croácia</v>
      </c>
      <c r="FG19" s="48">
        <f>IF(FA19=FB19,2,IF(FA19&gt;FB19,1,3))</f>
        <v>3</v>
      </c>
      <c r="FH19" s="61">
        <f>IF($B19&gt;$R$13,0,IF(AND($D19=FA19,$E19=FB19),15,IF($J19=FG19,6,0)+IF(OR($D19=FA19,$E19=FB19),2,0))+IF($I19=FF19,10,0)+IF(AND(FA19=FB19,$G19=FD19,$H19=FE19),5,0))</f>
        <v>12</v>
      </c>
      <c r="FI19" s="44"/>
      <c r="FJ19" s="15" t="str">
        <f>$C$19</f>
        <v>Russia</v>
      </c>
      <c r="FK19" s="3">
        <v>0</v>
      </c>
      <c r="FL19" s="4">
        <v>1</v>
      </c>
      <c r="FM19" s="32" t="str">
        <f>$F$19</f>
        <v>Croácia</v>
      </c>
      <c r="FN19" s="3"/>
      <c r="FO19" s="4"/>
      <c r="FP19" s="48" t="str">
        <f>IF($B19&gt;$R$13,CONCATENATE("W",$B19),(IF(FK19=FL19,IF(FN19&gt;FO19,FJ19,FM19),IF(FK19&gt;FL19,FJ19,FM19))))</f>
        <v>Croácia</v>
      </c>
      <c r="FQ19" s="48">
        <f>IF(FK19=FL19,2,IF(FK19&gt;FL19,1,3))</f>
        <v>3</v>
      </c>
      <c r="FR19" s="61">
        <f>IF($B19&gt;$R$13,0,IF(AND($D19=FK19,$E19=FL19),15,IF($J19=FQ19,6,0)+IF(OR($D19=FK19,$E19=FL19),2,0))+IF($I19=FP19,10,0)+IF(AND(FK19=FL19,$G19=FN19,$H19=FO19),5,0))</f>
        <v>10</v>
      </c>
      <c r="FS19" s="44"/>
      <c r="FT19" s="15" t="str">
        <f>$C$19</f>
        <v>Russia</v>
      </c>
      <c r="FU19" s="3">
        <v>0</v>
      </c>
      <c r="FV19" s="4">
        <v>2</v>
      </c>
      <c r="FW19" s="32" t="str">
        <f>$F$19</f>
        <v>Croácia</v>
      </c>
      <c r="FX19" s="3"/>
      <c r="FY19" s="4"/>
      <c r="FZ19" s="48" t="str">
        <f>IF($B19&gt;$R$13,CONCATENATE("W",$B19),(IF(FU19=FV19,IF(FX19&gt;FY19,FT19,FW19),IF(FU19&gt;FV19,FT19,FW19))))</f>
        <v>Croácia</v>
      </c>
      <c r="GA19" s="48">
        <f>IF(FU19=FV19,2,IF(FU19&gt;FV19,1,3))</f>
        <v>3</v>
      </c>
      <c r="GB19" s="61">
        <f>IF($B19&gt;$R$13,0,IF(AND($D19=FU19,$E19=FV19),15,IF($J19=GA19,6,0)+IF(OR($D19=FU19,$E19=FV19),2,0))+IF($I19=FZ19,10,0)+IF(AND(FU19=FV19,$G19=FX19,$H19=FY19),5,0))</f>
        <v>12</v>
      </c>
      <c r="GC19" s="44"/>
      <c r="GD19" s="15" t="str">
        <f>$C$19</f>
        <v>Russia</v>
      </c>
      <c r="GE19" s="3">
        <v>0</v>
      </c>
      <c r="GF19" s="4">
        <v>1</v>
      </c>
      <c r="GG19" s="32" t="str">
        <f>$F$19</f>
        <v>Croácia</v>
      </c>
      <c r="GH19" s="3"/>
      <c r="GI19" s="4"/>
      <c r="GJ19" s="48" t="str">
        <f>IF($B19&gt;$R$13,CONCATENATE("W",$B19),(IF(GE19=GF19,IF(GH19&gt;GI19,GD19,GG19),IF(GE19&gt;GF19,GD19,GG19))))</f>
        <v>Croácia</v>
      </c>
      <c r="GK19" s="48">
        <f>IF(GE19=GF19,2,IF(GE19&gt;GF19,1,3))</f>
        <v>3</v>
      </c>
      <c r="GL19" s="61">
        <f>IF($B19&gt;$R$13,0,IF(AND($D19=GE19,$E19=GF19),15,IF($J19=GK19,6,0)+IF(OR($D19=GE19,$E19=GF19),2,0))+IF($I19=GJ19,10,0)+IF(AND(GE19=GF19,$G19=GH19,$H19=GI19),5,0))</f>
        <v>10</v>
      </c>
      <c r="GM19" s="44"/>
      <c r="GN19" s="15" t="str">
        <f>$C$19</f>
        <v>Russia</v>
      </c>
      <c r="GO19" s="3">
        <v>0</v>
      </c>
      <c r="GP19" s="4">
        <v>1</v>
      </c>
      <c r="GQ19" s="32" t="str">
        <f>$F$19</f>
        <v>Croácia</v>
      </c>
      <c r="GR19" s="3"/>
      <c r="GS19" s="4"/>
      <c r="GT19" s="48" t="str">
        <f>IF($B19&gt;$R$13,CONCATENATE("W",$B19),(IF(GO19=GP19,IF(GR19&gt;GS19,GN19,GQ19),IF(GO19&gt;GP19,GN19,GQ19))))</f>
        <v>Croácia</v>
      </c>
      <c r="GU19" s="48">
        <f>IF(GO19=GP19,2,IF(GO19&gt;GP19,1,3))</f>
        <v>3</v>
      </c>
      <c r="GV19" s="61">
        <f>IF($B19&gt;$R$13,0,IF(AND($D19=GO19,$E19=GP19),15,IF($J19=GU19,6,0)+IF(OR($D19=GO19,$E19=GP19),2,0))+IF($I19=GT19,10,0)+IF(AND(GO19=GP19,$G19=GR19,$H19=GS19),5,0))</f>
        <v>10</v>
      </c>
      <c r="GW19" s="44"/>
      <c r="GX19" s="15" t="str">
        <f>$C$19</f>
        <v>Russia</v>
      </c>
      <c r="GY19" s="3">
        <v>1</v>
      </c>
      <c r="GZ19" s="4">
        <v>2</v>
      </c>
      <c r="HA19" s="32" t="str">
        <f>$F$19</f>
        <v>Croácia</v>
      </c>
      <c r="HB19" s="3"/>
      <c r="HC19" s="4"/>
      <c r="HD19" s="48" t="str">
        <f>IF($B19&gt;$R$13,CONCATENATE("W",$B19),(IF(GY19=GZ19,IF(HB19&gt;HC19,GX19,HA19),IF(GY19&gt;GZ19,GX19,HA19))))</f>
        <v>Croácia</v>
      </c>
      <c r="HE19" s="48">
        <f>IF(GY19=GZ19,2,IF(GY19&gt;GZ19,1,3))</f>
        <v>3</v>
      </c>
      <c r="HF19" s="61">
        <f>IF($B19&gt;$R$13,0,IF(AND($D19=GY19,$E19=GZ19),15,IF($J19=HE19,6,0)+IF(OR($D19=GY19,$E19=GZ19),2,0))+IF($I19=HD19,10,0)+IF(AND(GY19=GZ19,$G19=HB19,$H19=HC19),5,0))</f>
        <v>12</v>
      </c>
      <c r="HG19" s="44"/>
      <c r="HH19" s="15" t="str">
        <f>$C$19</f>
        <v>Russia</v>
      </c>
      <c r="HI19" s="3">
        <v>1</v>
      </c>
      <c r="HJ19" s="4">
        <v>0</v>
      </c>
      <c r="HK19" s="32" t="str">
        <f>$F$19</f>
        <v>Croácia</v>
      </c>
      <c r="HL19" s="3"/>
      <c r="HM19" s="4"/>
      <c r="HN19" s="48" t="str">
        <f>IF($B19&gt;$R$13,CONCATENATE("W",$B19),(IF(HI19=HJ19,IF(HL19&gt;HM19,HH19,HK19),IF(HI19&gt;HJ19,HH19,HK19))))</f>
        <v>Russia</v>
      </c>
      <c r="HO19" s="48">
        <f>IF(HI19=HJ19,2,IF(HI19&gt;HJ19,1,3))</f>
        <v>1</v>
      </c>
      <c r="HP19" s="61">
        <f>IF($B19&gt;$R$13,0,IF(AND($D19=HI19,$E19=HJ19),15,IF($J19=HO19,6,0)+IF(OR($D19=HI19,$E19=HJ19),2,0))+IF($I19=HN19,10,0)+IF(AND(HI19=HJ19,$G19=HL19,$H19=HM19),5,0))</f>
        <v>0</v>
      </c>
      <c r="HQ19" s="44"/>
      <c r="HR19" s="15" t="str">
        <f>$C$19</f>
        <v>Russia</v>
      </c>
      <c r="HS19" s="3">
        <v>0</v>
      </c>
      <c r="HT19" s="4">
        <v>2</v>
      </c>
      <c r="HU19" s="32" t="str">
        <f>$F$19</f>
        <v>Croácia</v>
      </c>
      <c r="HV19" s="3"/>
      <c r="HW19" s="4"/>
      <c r="HX19" s="48" t="str">
        <f>IF($B19&gt;$R$13,CONCATENATE("W",$B19),(IF(HS19=HT19,IF(HV19&gt;HW19,HR19,HU19),IF(HS19&gt;HT19,HR19,HU19))))</f>
        <v>Croácia</v>
      </c>
      <c r="HY19" s="48">
        <f>IF(HS19=HT19,2,IF(HS19&gt;HT19,1,3))</f>
        <v>3</v>
      </c>
      <c r="HZ19" s="61">
        <f>IF($B19&gt;$R$13,0,IF(AND($D19=HS19,$E19=HT19),15,IF($J19=HY19,6,0)+IF(OR($D19=HS19,$E19=HT19),2,0))+IF($I19=HX19,10,0)+IF(AND(HS19=HT19,$G19=HV19,$H19=HW19),5,0))</f>
        <v>12</v>
      </c>
      <c r="IA19" s="44"/>
      <c r="IB19" s="15" t="str">
        <f>$C$19</f>
        <v>Russia</v>
      </c>
      <c r="IC19" s="3">
        <v>1</v>
      </c>
      <c r="ID19" s="4">
        <v>2</v>
      </c>
      <c r="IE19" s="32" t="str">
        <f>$F$19</f>
        <v>Croácia</v>
      </c>
      <c r="IF19" s="3"/>
      <c r="IG19" s="4"/>
      <c r="IH19" s="48" t="str">
        <f>IF($B19&gt;$R$13,CONCATENATE("W",$B19),(IF(IC19=ID19,IF(IF19&gt;IG19,IB19,IE19),IF(IC19&gt;ID19,IB19,IE19))))</f>
        <v>Croácia</v>
      </c>
      <c r="II19" s="48">
        <f>IF(IC19=ID19,2,IF(IC19&gt;ID19,1,3))</f>
        <v>3</v>
      </c>
      <c r="IJ19" s="61">
        <f>IF($B19&gt;$R$13,0,IF(AND($D19=IC19,$E19=ID19),15,IF($J19=II19,6,0)+IF(OR($D19=IC19,$E19=ID19),2,0))+IF($I19=IH19,10,0)+IF(AND(IC19=ID19,$G19=IF19,$H19=IG19),5,0))</f>
        <v>12</v>
      </c>
      <c r="IK19" s="44"/>
      <c r="IL19" s="15" t="str">
        <f>$C$19</f>
        <v>Russia</v>
      </c>
      <c r="IM19" s="3">
        <v>1</v>
      </c>
      <c r="IN19" s="4">
        <v>1</v>
      </c>
      <c r="IO19" s="32" t="str">
        <f>$F$19</f>
        <v>Croácia</v>
      </c>
      <c r="IP19" s="3">
        <v>2</v>
      </c>
      <c r="IQ19" s="4">
        <v>3</v>
      </c>
      <c r="IR19" s="48" t="str">
        <f>IF($B19&gt;$R$13,CONCATENATE("W",$B19),(IF(IM19=IN19,IF(IP19&gt;IQ19,IL19,IO19),IF(IM19&gt;IN19,IL19,IO19))))</f>
        <v>Croácia</v>
      </c>
      <c r="IS19" s="48">
        <f>IF(IM19=IN19,2,IF(IM19&gt;IN19,1,3))</f>
        <v>2</v>
      </c>
      <c r="IT19" s="61">
        <f>IF($B19&gt;$R$13,0,IF(AND($D19=IM19,$E19=IN19),15,IF($J19=IS19,6,0)+IF(OR($D19=IM19,$E19=IN19),2,0))+IF($I19=IR19,10,0)+IF(AND(IM19=IN19,$G19=IP19,$H19=IQ19),5,0))</f>
        <v>16</v>
      </c>
      <c r="IU19" s="44"/>
      <c r="IV19" s="15" t="str">
        <f>$C$19</f>
        <v>Russia</v>
      </c>
      <c r="IW19" s="3">
        <v>0</v>
      </c>
      <c r="IX19" s="4">
        <v>2</v>
      </c>
      <c r="IY19" s="32" t="str">
        <f>$F$19</f>
        <v>Croácia</v>
      </c>
      <c r="IZ19" s="3"/>
      <c r="JA19" s="4"/>
      <c r="JB19" s="48" t="str">
        <f>IF($B19&gt;$R$13,CONCATENATE("W",$B19),(IF(IW19=IX19,IF(IZ19&gt;JA19,IV19,IY19),IF(IW19&gt;IX19,IV19,IY19))))</f>
        <v>Croácia</v>
      </c>
      <c r="JC19" s="48">
        <f>IF(IW19=IX19,2,IF(IW19&gt;IX19,1,3))</f>
        <v>3</v>
      </c>
      <c r="JD19" s="61">
        <f>IF($B19&gt;$R$13,0,IF(AND($D19=IW19,$E19=IX19),15,IF($J19=JC19,6,0)+IF(OR($D19=IW19,$E19=IX19),2,0))+IF($I19=JB19,10,0)+IF(AND(IW19=IX19,$G19=IZ19,$H19=JA19),5,0))</f>
        <v>12</v>
      </c>
      <c r="JE19" s="44"/>
      <c r="JF19" s="15" t="str">
        <f>$C$19</f>
        <v>Russia</v>
      </c>
      <c r="JG19" s="3"/>
      <c r="JH19" s="4"/>
      <c r="JI19" s="32" t="str">
        <f>$F$19</f>
        <v>Croácia</v>
      </c>
      <c r="JJ19" s="3"/>
      <c r="JK19" s="4"/>
      <c r="JL19" s="48" t="str">
        <f>IF($B19&gt;$R$13,CONCATENATE("W",$B19),(IF(JG19=JH19,IF(JJ19&gt;JK19,JF19,JI19),IF(JG19&gt;JH19,JF19,JI19))))</f>
        <v>Croácia</v>
      </c>
      <c r="JM19" s="48">
        <f>IF(JG19=JH19,2,IF(JG19&gt;JH19,1,3))</f>
        <v>2</v>
      </c>
      <c r="JN19" s="61">
        <f>IF($B19&gt;$R$13,0,IF(AND($D19=JG19,$E19=JH19),15,IF($J19=JM19,6,0)+IF(OR($D19=JG19,$E19=JH19),2,0))+IF($I19=JL19,10,0)+IF(AND(JG19=JH19,$G19=JJ19,$H19=JK19),5,0))</f>
        <v>16</v>
      </c>
      <c r="JO19" s="44"/>
      <c r="JP19" s="15" t="str">
        <f>$C$19</f>
        <v>Russia</v>
      </c>
      <c r="JQ19" s="3"/>
      <c r="JR19" s="4"/>
      <c r="JS19" s="32" t="str">
        <f>$F$19</f>
        <v>Croácia</v>
      </c>
      <c r="JT19" s="3"/>
      <c r="JU19" s="4"/>
      <c r="JV19" s="48" t="str">
        <f>IF($B19&gt;$R$13,CONCATENATE("W",$B19),(IF(JQ19=JR19,IF(JT19&gt;JU19,JP19,JS19),IF(JQ19&gt;JR19,JP19,JS19))))</f>
        <v>Croácia</v>
      </c>
      <c r="JW19" s="48">
        <f>IF(JQ19=JR19,2,IF(JQ19&gt;JR19,1,3))</f>
        <v>2</v>
      </c>
      <c r="JX19" s="61">
        <f>IF($B19&gt;$R$13,0,IF(AND($D19=JQ19,$E19=JR19),15,IF($J19=JW19,6,0)+IF(OR($D19=JQ19,$E19=JR19),2,0))+IF($I19=JV19,10,0)+IF(AND(JQ19=JR19,$G19=JT19,$H19=JU19),5,0))</f>
        <v>16</v>
      </c>
      <c r="JY19" s="44"/>
      <c r="JZ19" s="15" t="str">
        <f>$C$19</f>
        <v>Russia</v>
      </c>
      <c r="KA19" s="3"/>
      <c r="KB19" s="4"/>
      <c r="KC19" s="32" t="str">
        <f>$F$19</f>
        <v>Croácia</v>
      </c>
      <c r="KD19" s="3"/>
      <c r="KE19" s="4"/>
      <c r="KF19" s="48" t="str">
        <f>IF($B19&gt;$R$13,CONCATENATE("W",$B19),(IF(KA19=KB19,IF(KD19&gt;KE19,JZ19,KC19),IF(KA19&gt;KB19,JZ19,KC19))))</f>
        <v>Croácia</v>
      </c>
      <c r="KG19" s="48">
        <f>IF(KA19=KB19,2,IF(KA19&gt;KB19,1,3))</f>
        <v>2</v>
      </c>
      <c r="KH19" s="61">
        <f>IF($B19&gt;$R$13,0,IF(AND($D19=KA19,$E19=KB19),15,IF($J19=KG19,6,0)+IF(OR($D19=KA19,$E19=KB19),2,0))+IF($I19=KF19,10,0)+IF(AND(KA19=KB19,$G19=KD19,$H19=KE19),5,0))</f>
        <v>16</v>
      </c>
      <c r="KI19" s="44"/>
      <c r="KJ19" s="15" t="str">
        <f>$C$19</f>
        <v>Russia</v>
      </c>
      <c r="KK19" s="3"/>
      <c r="KL19" s="4"/>
      <c r="KM19" s="32" t="str">
        <f>$F$19</f>
        <v>Croácia</v>
      </c>
      <c r="KN19" s="3"/>
      <c r="KO19" s="4"/>
      <c r="KP19" s="48" t="str">
        <f>IF($B19&gt;$R$13,CONCATENATE("W",$B19),(IF(KK19=KL19,IF(KN19&gt;KO19,KJ19,KM19),IF(KK19&gt;KL19,KJ19,KM19))))</f>
        <v>Croácia</v>
      </c>
      <c r="KQ19" s="48">
        <f>IF(KK19=KL19,2,IF(KK19&gt;KL19,1,3))</f>
        <v>2</v>
      </c>
      <c r="KR19" s="61">
        <f>IF($B19&gt;$R$13,0,IF(AND($D19=KK19,$E19=KL19),15,IF($J19=KQ19,6,0)+IF(OR($D19=KK19,$E19=KL19),2,0))+IF($I19=KP19,10,0)+IF(AND(KK19=KL19,$G19=KN19,$H19=KO19),5,0))</f>
        <v>16</v>
      </c>
      <c r="KS19" s="44"/>
      <c r="KT19" s="15" t="str">
        <f>$C$19</f>
        <v>Russia</v>
      </c>
      <c r="KU19" s="3"/>
      <c r="KV19" s="4"/>
      <c r="KW19" s="32" t="str">
        <f>$F$19</f>
        <v>Croácia</v>
      </c>
      <c r="KX19" s="3"/>
      <c r="KY19" s="4"/>
      <c r="KZ19" s="48" t="str">
        <f>IF($B19&gt;$R$13,CONCATENATE("W",$B19),(IF(KU19=KV19,IF(KX19&gt;KY19,KT19,KW19),IF(KU19&gt;KV19,KT19,KW19))))</f>
        <v>Croácia</v>
      </c>
      <c r="LA19" s="48">
        <f>IF(KU19=KV19,2,IF(KU19&gt;KV19,1,3))</f>
        <v>2</v>
      </c>
      <c r="LB19" s="61">
        <f>IF($B19&gt;$R$13,0,IF(AND($D19=KU19,$E19=KV19),15,IF($J19=LA19,6,0)+IF(OR($D19=KU19,$E19=KV19),2,0))+IF($I19=KZ19,10,0)+IF(AND(KU19=KV19,$G19=KX19,$H19=KY19),5,0))</f>
        <v>16</v>
      </c>
      <c r="LC19" s="44"/>
      <c r="LD19" s="15" t="str">
        <f>$C$19</f>
        <v>Russia</v>
      </c>
      <c r="LE19" s="3"/>
      <c r="LF19" s="4"/>
      <c r="LG19" s="32" t="str">
        <f>$F$19</f>
        <v>Croácia</v>
      </c>
      <c r="LH19" s="3"/>
      <c r="LI19" s="4"/>
      <c r="LJ19" s="48" t="str">
        <f>IF($B19&gt;$R$13,CONCATENATE("W",$B19),(IF(LE19=LF19,IF(LH19&gt;LI19,LD19,LG19),IF(LE19&gt;LF19,LD19,LG19))))</f>
        <v>Croácia</v>
      </c>
      <c r="LK19" s="48">
        <f>IF(LE19=LF19,2,IF(LE19&gt;LF19,1,3))</f>
        <v>2</v>
      </c>
      <c r="LL19" s="61">
        <f>IF($B19&gt;$R$13,0,IF(AND($D19=LE19,$E19=LF19),15,IF($J19=LK19,6,0)+IF(OR($D19=LE19,$E19=LF19),2,0))+IF($I19=LJ19,10,0)+IF(AND(LE19=LF19,$G19=LH19,$H19=LI19),5,0))</f>
        <v>16</v>
      </c>
      <c r="LM19" s="44"/>
      <c r="LN19" s="15" t="str">
        <f>$C$19</f>
        <v>Russia</v>
      </c>
      <c r="LO19" s="3"/>
      <c r="LP19" s="4"/>
      <c r="LQ19" s="32" t="str">
        <f>$F$19</f>
        <v>Croácia</v>
      </c>
      <c r="LR19" s="3"/>
      <c r="LS19" s="4"/>
      <c r="LT19" s="48" t="str">
        <f>IF($B19&gt;$R$13,CONCATENATE("W",$B19),(IF(LO19=LP19,IF(LR19&gt;LS19,LN19,LQ19),IF(LO19&gt;LP19,LN19,LQ19))))</f>
        <v>Croácia</v>
      </c>
      <c r="LU19" s="48">
        <f>IF(LO19=LP19,2,IF(LO19&gt;LP19,1,3))</f>
        <v>2</v>
      </c>
      <c r="LV19" s="61">
        <f>IF($B19&gt;$R$13,0,IF(AND($D19=LO19,$E19=LP19),15,IF($J19=LU19,6,0)+IF(OR($D19=LO19,$E19=LP19),2,0))+IF($I19=LT19,10,0)+IF(AND(LO19=LP19,$G19=LR19,$H19=LS19),5,0))</f>
        <v>16</v>
      </c>
      <c r="LW19" s="44"/>
      <c r="LX19" s="15" t="str">
        <f>$C$19</f>
        <v>Russia</v>
      </c>
      <c r="LY19" s="3"/>
      <c r="LZ19" s="4"/>
      <c r="MA19" s="32" t="str">
        <f>$F$19</f>
        <v>Croácia</v>
      </c>
      <c r="MB19" s="3"/>
      <c r="MC19" s="4"/>
      <c r="MD19" s="48" t="str">
        <f>IF($B19&gt;$R$13,CONCATENATE("W",$B19),(IF(LY19=LZ19,IF(MB19&gt;MC19,LX19,MA19),IF(LY19&gt;LZ19,LX19,MA19))))</f>
        <v>Croácia</v>
      </c>
      <c r="ME19" s="48">
        <f>IF(LY19=LZ19,2,IF(LY19&gt;LZ19,1,3))</f>
        <v>2</v>
      </c>
      <c r="MF19" s="61">
        <f>IF($B19&gt;$R$13,0,IF(AND($D19=LY19,$E19=LZ19),15,IF($J19=ME19,6,0)+IF(OR($D19=LY19,$E19=LZ19),2,0))+IF($I19=MD19,10,0)+IF(AND(LY19=LZ19,$G19=MB19,$H19=MC19),5,0))</f>
        <v>16</v>
      </c>
      <c r="MG19" s="44"/>
      <c r="MH19" s="15" t="str">
        <f>$C$19</f>
        <v>Russia</v>
      </c>
      <c r="MI19" s="3"/>
      <c r="MJ19" s="4"/>
      <c r="MK19" s="32" t="str">
        <f>$F$19</f>
        <v>Croácia</v>
      </c>
      <c r="ML19" s="3"/>
      <c r="MM19" s="4"/>
      <c r="MN19" s="48" t="str">
        <f>IF($B19&gt;$R$13,CONCATENATE("W",$B19),(IF(MI19=MJ19,IF(ML19&gt;MM19,MH19,MK19),IF(MI19&gt;MJ19,MH19,MK19))))</f>
        <v>Croácia</v>
      </c>
      <c r="MO19" s="48">
        <f>IF(MI19=MJ19,2,IF(MI19&gt;MJ19,1,3))</f>
        <v>2</v>
      </c>
      <c r="MP19" s="61">
        <f>IF($B19&gt;$R$13,0,IF(AND($D19=MI19,$E19=MJ19),15,IF($J19=MO19,6,0)+IF(OR($D19=MI19,$E19=MJ19),2,0))+IF($I19=MN19,10,0)+IF(AND(MI19=MJ19,$G19=ML19,$H19=MM19),5,0))</f>
        <v>16</v>
      </c>
      <c r="MQ19" s="44"/>
      <c r="MR19" s="15" t="str">
        <f>$C$19</f>
        <v>Russia</v>
      </c>
      <c r="MS19" s="3"/>
      <c r="MT19" s="4"/>
      <c r="MU19" s="32" t="str">
        <f>$F$19</f>
        <v>Croácia</v>
      </c>
      <c r="MV19" s="3"/>
      <c r="MW19" s="4"/>
      <c r="MX19" s="48" t="str">
        <f>IF($B19&gt;$R$13,CONCATENATE("W",$B19),(IF(MS19=MT19,IF(MV19&gt;MW19,MR19,MU19),IF(MS19&gt;MT19,MR19,MU19))))</f>
        <v>Croácia</v>
      </c>
      <c r="MY19" s="48">
        <f>IF(MS19=MT19,2,IF(MS19&gt;MT19,1,3))</f>
        <v>2</v>
      </c>
      <c r="MZ19" s="61">
        <f>IF($B19&gt;$R$13,0,IF(AND($D19=MS19,$E19=MT19),15,IF($J19=MY19,6,0)+IF(OR($D19=MS19,$E19=MT19),2,0))+IF($I19=MX19,10,0)+IF(AND(MS19=MT19,$G19=MV19,$H19=MW19),5,0))</f>
        <v>16</v>
      </c>
    </row>
    <row r="20" spans="2:364" ht="12.75" customHeight="1" x14ac:dyDescent="0.2">
      <c r="B20" s="64">
        <v>60</v>
      </c>
      <c r="C20" s="33" t="s">
        <v>133</v>
      </c>
      <c r="D20" s="34">
        <v>0</v>
      </c>
      <c r="E20" s="35">
        <v>2</v>
      </c>
      <c r="F20" s="36" t="s">
        <v>6</v>
      </c>
      <c r="G20" s="34"/>
      <c r="H20" s="71"/>
      <c r="I20" s="48" t="str">
        <f>IF($B20&gt;$R$13,CONCATENATE("W",$B20),(IF(D20=E20,IF(G20&gt;H20,C20,F20),IF(D20&gt;E20,C20,F20))))</f>
        <v>Inglaterra</v>
      </c>
      <c r="J20" s="49">
        <f>IF(D20=E20,2,IF(D20&gt;E20,1,3))</f>
        <v>3</v>
      </c>
      <c r="M20" s="322" t="s">
        <v>247</v>
      </c>
      <c r="N20" s="142">
        <v>116</v>
      </c>
      <c r="O20"/>
      <c r="P20" s="17" t="str">
        <f>$C$20</f>
        <v>Suécia</v>
      </c>
      <c r="Q20" s="18">
        <v>0</v>
      </c>
      <c r="R20" s="19">
        <v>2</v>
      </c>
      <c r="S20" s="201" t="str">
        <f>$F$20</f>
        <v>Inglaterra</v>
      </c>
      <c r="T20" s="18"/>
      <c r="U20" s="19"/>
      <c r="V20" s="58" t="str">
        <f>IF($B20&gt;$R$13,CONCATENATE("W",$B20),(IF(Q20=R20,IF(T20&gt;U20,P20,S20),IF(Q20&gt;R20,P20,S20))))</f>
        <v>Inglaterra</v>
      </c>
      <c r="W20" s="58">
        <f>IF(Q20=R20,2,IF(Q20&gt;R20,1,3))</f>
        <v>3</v>
      </c>
      <c r="X20" s="199">
        <f>IF($B20&gt;$R$13,0,IF(AND($D20=Q20,$E20=R20),15,IF($J20=W20,6,0)+IF(OR($D20=Q20,$E20=R20),2,0))+IF($I20=V20,10,0)+IF(AND(Q20=R20,$G20=T20,$H20=U20),5,0))</f>
        <v>25</v>
      </c>
      <c r="Y20" s="44"/>
      <c r="Z20" s="17" t="str">
        <f>$C$20</f>
        <v>Suécia</v>
      </c>
      <c r="AA20" s="18">
        <v>0</v>
      </c>
      <c r="AB20" s="19">
        <v>2</v>
      </c>
      <c r="AC20" s="201" t="str">
        <f>$F$20</f>
        <v>Inglaterra</v>
      </c>
      <c r="AD20" s="18"/>
      <c r="AE20" s="19"/>
      <c r="AF20" s="58" t="str">
        <f>IF($B20&gt;$R$13,CONCATENATE("W",$B20),(IF(AA20=AB20,IF(AD20&gt;AE20,Z20,AC20),IF(AA20&gt;AB20,Z20,AC20))))</f>
        <v>Inglaterra</v>
      </c>
      <c r="AG20" s="58">
        <f>IF(AA20=AB20,2,IF(AA20&gt;AB20,1,3))</f>
        <v>3</v>
      </c>
      <c r="AH20" s="199">
        <f>IF($B20&gt;$R$13,0,IF(AND($D20=AA20,$E20=AB20),15,IF($J20=AG20,6,0)+IF(OR($D20=AA20,$E20=AB20),2,0))+IF($I20=AF20,10,0)+IF(AND(AA20=AB20,$G20=AD20,$H20=AE20),5,0))</f>
        <v>25</v>
      </c>
      <c r="AI20" s="44"/>
      <c r="AJ20" s="17" t="str">
        <f>$C$20</f>
        <v>Suécia</v>
      </c>
      <c r="AK20" s="18">
        <v>2</v>
      </c>
      <c r="AL20" s="19">
        <v>1</v>
      </c>
      <c r="AM20" s="201" t="str">
        <f>$F$20</f>
        <v>Inglaterra</v>
      </c>
      <c r="AN20" s="18"/>
      <c r="AO20" s="19"/>
      <c r="AP20" s="58" t="str">
        <f>IF($B20&gt;$R$13,CONCATENATE("W",$B20),(IF(AK20=AL20,IF(AN20&gt;AO20,AJ20,AM20),IF(AK20&gt;AL20,AJ20,AM20))))</f>
        <v>Suécia</v>
      </c>
      <c r="AQ20" s="58">
        <f>IF(AK20=AL20,2,IF(AK20&gt;AL20,1,3))</f>
        <v>1</v>
      </c>
      <c r="AR20" s="199">
        <f>IF($B20&gt;$R$13,0,IF(AND($D20=AK20,$E20=AL20),15,IF($J20=AQ20,6,0)+IF(OR($D20=AK20,$E20=AL20),2,0))+IF($I20=AP20,10,0)+IF(AND(AK20=AL20,$G20=AN20,$H20=AO20),5,0))</f>
        <v>0</v>
      </c>
      <c r="AS20" s="44"/>
      <c r="AT20" s="17" t="str">
        <f>$C$20</f>
        <v>Suécia</v>
      </c>
      <c r="AU20" s="18">
        <v>0</v>
      </c>
      <c r="AV20" s="19">
        <v>3</v>
      </c>
      <c r="AW20" s="201" t="str">
        <f>$F$20</f>
        <v>Inglaterra</v>
      </c>
      <c r="AX20" s="18"/>
      <c r="AY20" s="19"/>
      <c r="AZ20" s="58" t="str">
        <f>IF($B20&gt;$R$13,CONCATENATE("W",$B20),(IF(AU20=AV20,IF(AX20&gt;AY20,AT20,AW20),IF(AU20&gt;AV20,AT20,AW20))))</f>
        <v>Inglaterra</v>
      </c>
      <c r="BA20" s="58">
        <f>IF(AU20=AV20,2,IF(AU20&gt;AV20,1,3))</f>
        <v>3</v>
      </c>
      <c r="BB20" s="199">
        <f>IF($B20&gt;$R$13,0,IF(AND($D20=AU20,$E20=AV20),15,IF($J20=BA20,6,0)+IF(OR($D20=AU20,$E20=AV20),2,0))+IF($I20=AZ20,10,0)+IF(AND(AU20=AV20,$G20=AX20,$H20=AY20),5,0))</f>
        <v>18</v>
      </c>
      <c r="BC20" s="44"/>
      <c r="BD20" s="17" t="str">
        <f>$C$20</f>
        <v>Suécia</v>
      </c>
      <c r="BE20" s="18">
        <v>0</v>
      </c>
      <c r="BF20" s="19">
        <v>0</v>
      </c>
      <c r="BG20" s="201" t="str">
        <f>$F$20</f>
        <v>Inglaterra</v>
      </c>
      <c r="BH20" s="18">
        <v>3</v>
      </c>
      <c r="BI20" s="19">
        <v>4</v>
      </c>
      <c r="BJ20" s="58" t="str">
        <f>IF($B20&gt;$R$13,CONCATENATE("W",$B20),(IF(BE20=BF20,IF(BH20&gt;BI20,BD20,BG20),IF(BE20&gt;BF20,BD20,BG20))))</f>
        <v>Inglaterra</v>
      </c>
      <c r="BK20" s="58">
        <f>IF(BE20=BF20,2,IF(BE20&gt;BF20,1,3))</f>
        <v>2</v>
      </c>
      <c r="BL20" s="199">
        <f>IF($B20&gt;$R$13,0,IF(AND($D20=BE20,$E20=BF20),15,IF($J20=BK20,6,0)+IF(OR($D20=BE20,$E20=BF20),2,0))+IF($I20=BJ20,10,0)+IF(AND(BE20=BF20,$G20=BH20,$H20=BI20),5,0))</f>
        <v>12</v>
      </c>
      <c r="BM20" s="44"/>
      <c r="BN20" s="17" t="str">
        <f>$C$20</f>
        <v>Suécia</v>
      </c>
      <c r="BO20" s="18">
        <v>0</v>
      </c>
      <c r="BP20" s="19">
        <v>1</v>
      </c>
      <c r="BQ20" s="201" t="str">
        <f>$F$20</f>
        <v>Inglaterra</v>
      </c>
      <c r="BR20" s="18"/>
      <c r="BS20" s="19"/>
      <c r="BT20" s="58" t="str">
        <f>IF($B20&gt;$R$13,CONCATENATE("W",$B20),(IF(BO20=BP20,IF(BR20&gt;BS20,BN20,BQ20),IF(BO20&gt;BP20,BN20,BQ20))))</f>
        <v>Inglaterra</v>
      </c>
      <c r="BU20" s="58">
        <f>IF(BO20=BP20,2,IF(BO20&gt;BP20,1,3))</f>
        <v>3</v>
      </c>
      <c r="BV20" s="199">
        <f>IF($B20&gt;$R$13,0,IF(AND($D20=BO20,$E20=BP20),15,IF($J20=BU20,6,0)+IF(OR($D20=BO20,$E20=BP20),2,0))+IF($I20=BT20,10,0)+IF(AND(BO20=BP20,$G20=BR20,$H20=BS20),5,0))</f>
        <v>18</v>
      </c>
      <c r="BW20" s="44"/>
      <c r="BX20" s="17" t="str">
        <f>$C$20</f>
        <v>Suécia</v>
      </c>
      <c r="BY20" s="18">
        <v>1</v>
      </c>
      <c r="BZ20" s="19">
        <v>2</v>
      </c>
      <c r="CA20" s="201" t="str">
        <f>$F$20</f>
        <v>Inglaterra</v>
      </c>
      <c r="CB20" s="18"/>
      <c r="CC20" s="19"/>
      <c r="CD20" s="58" t="str">
        <f>IF($B20&gt;$R$13,CONCATENATE("W",$B20),(IF(BY20=BZ20,IF(CB20&gt;CC20,BX20,CA20),IF(BY20&gt;BZ20,BX20,CA20))))</f>
        <v>Inglaterra</v>
      </c>
      <c r="CE20" s="58">
        <f>IF(BY20=BZ20,2,IF(BY20&gt;BZ20,1,3))</f>
        <v>3</v>
      </c>
      <c r="CF20" s="199">
        <f>IF($B20&gt;$R$13,0,IF(AND($D20=BY20,$E20=BZ20),15,IF($J20=CE20,6,0)+IF(OR($D20=BY20,$E20=BZ20),2,0))+IF($I20=CD20,10,0)+IF(AND(BY20=BZ20,$G20=CB20,$H20=CC20),5,0))</f>
        <v>18</v>
      </c>
      <c r="CG20" s="44"/>
      <c r="CH20" s="17" t="str">
        <f>$C$20</f>
        <v>Suécia</v>
      </c>
      <c r="CI20" s="18">
        <v>1</v>
      </c>
      <c r="CJ20" s="19">
        <v>0</v>
      </c>
      <c r="CK20" s="201" t="str">
        <f>$F$20</f>
        <v>Inglaterra</v>
      </c>
      <c r="CL20" s="18"/>
      <c r="CM20" s="19"/>
      <c r="CN20" s="58" t="str">
        <f>IF($B20&gt;$R$13,CONCATENATE("W",$B20),(IF(CI20=CJ20,IF(CL20&gt;CM20,CH20,CK20),IF(CI20&gt;CJ20,CH20,CK20))))</f>
        <v>Suécia</v>
      </c>
      <c r="CO20" s="58">
        <f>IF(CI20=CJ20,2,IF(CI20&gt;CJ20,1,3))</f>
        <v>1</v>
      </c>
      <c r="CP20" s="199">
        <f>IF($B20&gt;$R$13,0,IF(AND($D20=CI20,$E20=CJ20),15,IF($J20=CO20,6,0)+IF(OR($D20=CI20,$E20=CJ20),2,0))+IF($I20=CN20,10,0)+IF(AND(CI20=CJ20,$G20=CL20,$H20=CM20),5,0))</f>
        <v>0</v>
      </c>
      <c r="CQ20" s="44"/>
      <c r="CR20" s="17" t="str">
        <f>$C$20</f>
        <v>Suécia</v>
      </c>
      <c r="CS20" s="18">
        <v>2</v>
      </c>
      <c r="CT20" s="19">
        <v>1</v>
      </c>
      <c r="CU20" s="201" t="str">
        <f>$F$20</f>
        <v>Inglaterra</v>
      </c>
      <c r="CV20" s="18"/>
      <c r="CW20" s="19"/>
      <c r="CX20" s="58" t="str">
        <f>IF($B20&gt;$R$13,CONCATENATE("W",$B20),(IF(CS20=CT20,IF(CV20&gt;CW20,CR20,CU20),IF(CS20&gt;CT20,CR20,CU20))))</f>
        <v>Suécia</v>
      </c>
      <c r="CY20" s="58">
        <f>IF(CS20=CT20,2,IF(CS20&gt;CT20,1,3))</f>
        <v>1</v>
      </c>
      <c r="CZ20" s="199">
        <f>IF($B20&gt;$R$13,0,IF(AND($D20=CS20,$E20=CT20),15,IF($J20=CY20,6,0)+IF(OR($D20=CS20,$E20=CT20),2,0))+IF($I20=CX20,10,0)+IF(AND(CS20=CT20,$G20=CV20,$H20=CW20),5,0))</f>
        <v>0</v>
      </c>
      <c r="DA20" s="44"/>
      <c r="DB20" s="17" t="str">
        <f>$C$20</f>
        <v>Suécia</v>
      </c>
      <c r="DC20" s="18">
        <v>1</v>
      </c>
      <c r="DD20" s="19">
        <v>0</v>
      </c>
      <c r="DE20" s="201" t="str">
        <f>$F$20</f>
        <v>Inglaterra</v>
      </c>
      <c r="DF20" s="18"/>
      <c r="DG20" s="19"/>
      <c r="DH20" s="58" t="str">
        <f>IF($B20&gt;$R$13,CONCATENATE("W",$B20),(IF(DC20=DD20,IF(DF20&gt;DG20,DB20,DE20),IF(DC20&gt;DD20,DB20,DE20))))</f>
        <v>Suécia</v>
      </c>
      <c r="DI20" s="58">
        <f>IF(DC20=DD20,2,IF(DC20&gt;DD20,1,3))</f>
        <v>1</v>
      </c>
      <c r="DJ20" s="199">
        <f>IF($B20&gt;$R$13,0,IF(AND($D20=DC20,$E20=DD20),15,IF($J20=DI20,6,0)+IF(OR($D20=DC20,$E20=DD20),2,0))+IF($I20=DH20,10,0)+IF(AND(DC20=DD20,$G20=DF20,$H20=DG20),5,0))</f>
        <v>0</v>
      </c>
      <c r="DK20" s="44"/>
      <c r="DL20" s="17" t="str">
        <f>$C$20</f>
        <v>Suécia</v>
      </c>
      <c r="DM20" s="18">
        <v>1</v>
      </c>
      <c r="DN20" s="19">
        <v>2</v>
      </c>
      <c r="DO20" s="201" t="str">
        <f>$F$20</f>
        <v>Inglaterra</v>
      </c>
      <c r="DP20" s="18"/>
      <c r="DQ20" s="19"/>
      <c r="DR20" s="58" t="str">
        <f>IF($B20&gt;$R$13,CONCATENATE("W",$B20),(IF(DM20=DN20,IF(DP20&gt;DQ20,DL20,DO20),IF(DM20&gt;DN20,DL20,DO20))))</f>
        <v>Inglaterra</v>
      </c>
      <c r="DS20" s="58">
        <f>IF(DM20=DN20,2,IF(DM20&gt;DN20,1,3))</f>
        <v>3</v>
      </c>
      <c r="DT20" s="199">
        <f>IF($B20&gt;$R$13,0,IF(AND($D20=DM20,$E20=DN20),15,IF($J20=DS20,6,0)+IF(OR($D20=DM20,$E20=DN20),2,0))+IF($I20=DR20,10,0)+IF(AND(DM20=DN20,$G20=DP20,$H20=DQ20),5,0))</f>
        <v>18</v>
      </c>
      <c r="DU20" s="44"/>
      <c r="DV20" s="17" t="str">
        <f>$C$20</f>
        <v>Suécia</v>
      </c>
      <c r="DW20" s="18">
        <v>1</v>
      </c>
      <c r="DX20" s="19">
        <v>1</v>
      </c>
      <c r="DY20" s="201" t="str">
        <f>$F$20</f>
        <v>Inglaterra</v>
      </c>
      <c r="DZ20" s="18">
        <v>2</v>
      </c>
      <c r="EA20" s="19">
        <v>4</v>
      </c>
      <c r="EB20" s="58" t="str">
        <f>IF($B20&gt;$R$13,CONCATENATE("W",$B20),(IF(DW20=DX20,IF(DZ20&gt;EA20,DV20,DY20),IF(DW20&gt;DX20,DV20,DY20))))</f>
        <v>Inglaterra</v>
      </c>
      <c r="EC20" s="58">
        <f>IF(DW20=DX20,2,IF(DW20&gt;DX20,1,3))</f>
        <v>2</v>
      </c>
      <c r="ED20" s="199">
        <f>IF($B20&gt;$R$13,0,IF(AND($D20=DW20,$E20=DX20),15,IF($J20=EC20,6,0)+IF(OR($D20=DW20,$E20=DX20),2,0))+IF($I20=EB20,10,0)+IF(AND(DW20=DX20,$G20=DZ20,$H20=EA20),5,0))</f>
        <v>10</v>
      </c>
      <c r="EE20" s="44"/>
      <c r="EF20" s="17" t="str">
        <f>$C$20</f>
        <v>Suécia</v>
      </c>
      <c r="EG20" s="18">
        <v>0</v>
      </c>
      <c r="EH20" s="19">
        <v>0</v>
      </c>
      <c r="EI20" s="201" t="str">
        <f>$F$20</f>
        <v>Inglaterra</v>
      </c>
      <c r="EJ20" s="18"/>
      <c r="EK20" s="19"/>
      <c r="EL20" s="58" t="str">
        <f>IF($B20&gt;$R$13,CONCATENATE("W",$B20),(IF(EG20=EH20,IF(EJ20&gt;EK20,EF20,EI20),IF(EG20&gt;EH20,EF20,EI20))))</f>
        <v>Inglaterra</v>
      </c>
      <c r="EM20" s="58">
        <f>IF(EG20=EH20,2,IF(EG20&gt;EH20,1,3))</f>
        <v>2</v>
      </c>
      <c r="EN20" s="199">
        <f>IF($B20&gt;$R$13,0,IF(AND($D20=EG20,$E20=EH20),15,IF($J20=EM20,6,0)+IF(OR($D20=EG20,$E20=EH20),2,0))+IF($I20=EL20,10,0)+IF(AND(EG20=EH20,$G20=EJ20,$H20=EK20),5,0))</f>
        <v>17</v>
      </c>
      <c r="EO20" s="44"/>
      <c r="EP20" s="17" t="str">
        <f>$C$20</f>
        <v>Suécia</v>
      </c>
      <c r="EQ20" s="18">
        <v>1</v>
      </c>
      <c r="ER20" s="19">
        <v>1</v>
      </c>
      <c r="ES20" s="201" t="str">
        <f>$F$20</f>
        <v>Inglaterra</v>
      </c>
      <c r="ET20" s="18">
        <v>4</v>
      </c>
      <c r="EU20" s="19">
        <v>5</v>
      </c>
      <c r="EV20" s="58" t="str">
        <f>IF($B20&gt;$R$13,CONCATENATE("W",$B20),(IF(EQ20=ER20,IF(ET20&gt;EU20,EP20,ES20),IF(EQ20&gt;ER20,EP20,ES20))))</f>
        <v>Inglaterra</v>
      </c>
      <c r="EW20" s="58">
        <f>IF(EQ20=ER20,2,IF(EQ20&gt;ER20,1,3))</f>
        <v>2</v>
      </c>
      <c r="EX20" s="199">
        <f>IF($B20&gt;$R$13,0,IF(AND($D20=EQ20,$E20=ER20),15,IF($J20=EW20,6,0)+IF(OR($D20=EQ20,$E20=ER20),2,0))+IF($I20=EV20,10,0)+IF(AND(EQ20=ER20,$G20=ET20,$H20=EU20),5,0))</f>
        <v>10</v>
      </c>
      <c r="EY20" s="44"/>
      <c r="EZ20" s="17" t="str">
        <f>$C$20</f>
        <v>Suécia</v>
      </c>
      <c r="FA20" s="18">
        <v>0</v>
      </c>
      <c r="FB20" s="19">
        <v>2</v>
      </c>
      <c r="FC20" s="201" t="str">
        <f>$F$20</f>
        <v>Inglaterra</v>
      </c>
      <c r="FD20" s="18"/>
      <c r="FE20" s="19"/>
      <c r="FF20" s="58" t="str">
        <f>IF($B20&gt;$R$13,CONCATENATE("W",$B20),(IF(FA20=FB20,IF(FD20&gt;FE20,EZ20,FC20),IF(FA20&gt;FB20,EZ20,FC20))))</f>
        <v>Inglaterra</v>
      </c>
      <c r="FG20" s="58">
        <f>IF(FA20=FB20,2,IF(FA20&gt;FB20,1,3))</f>
        <v>3</v>
      </c>
      <c r="FH20" s="199">
        <f>IF($B20&gt;$R$13,0,IF(AND($D20=FA20,$E20=FB20),15,IF($J20=FG20,6,0)+IF(OR($D20=FA20,$E20=FB20),2,0))+IF($I20=FF20,10,0)+IF(AND(FA20=FB20,$G20=FD20,$H20=FE20),5,0))</f>
        <v>25</v>
      </c>
      <c r="FI20" s="44"/>
      <c r="FJ20" s="17" t="str">
        <f>$C$20</f>
        <v>Suécia</v>
      </c>
      <c r="FK20" s="18">
        <v>0</v>
      </c>
      <c r="FL20" s="19">
        <v>1</v>
      </c>
      <c r="FM20" s="201" t="str">
        <f>$F$20</f>
        <v>Inglaterra</v>
      </c>
      <c r="FN20" s="18"/>
      <c r="FO20" s="19"/>
      <c r="FP20" s="58" t="str">
        <f>IF($B20&gt;$R$13,CONCATENATE("W",$B20),(IF(FK20=FL20,IF(FN20&gt;FO20,FJ20,FM20),IF(FK20&gt;FL20,FJ20,FM20))))</f>
        <v>Inglaterra</v>
      </c>
      <c r="FQ20" s="58">
        <f>IF(FK20=FL20,2,IF(FK20&gt;FL20,1,3))</f>
        <v>3</v>
      </c>
      <c r="FR20" s="199">
        <f>IF($B20&gt;$R$13,0,IF(AND($D20=FK20,$E20=FL20),15,IF($J20=FQ20,6,0)+IF(OR($D20=FK20,$E20=FL20),2,0))+IF($I20=FP20,10,0)+IF(AND(FK20=FL20,$G20=FN20,$H20=FO20),5,0))</f>
        <v>18</v>
      </c>
      <c r="FS20" s="44"/>
      <c r="FT20" s="17" t="str">
        <f>$C$20</f>
        <v>Suécia</v>
      </c>
      <c r="FU20" s="18">
        <v>0</v>
      </c>
      <c r="FV20" s="19">
        <v>1</v>
      </c>
      <c r="FW20" s="201" t="str">
        <f>$F$20</f>
        <v>Inglaterra</v>
      </c>
      <c r="FX20" s="18"/>
      <c r="FY20" s="19"/>
      <c r="FZ20" s="58" t="str">
        <f>IF($B20&gt;$R$13,CONCATENATE("W",$B20),(IF(FU20=FV20,IF(FX20&gt;FY20,FT20,FW20),IF(FU20&gt;FV20,FT20,FW20))))</f>
        <v>Inglaterra</v>
      </c>
      <c r="GA20" s="58">
        <f>IF(FU20=FV20,2,IF(FU20&gt;FV20,1,3))</f>
        <v>3</v>
      </c>
      <c r="GB20" s="199">
        <f>IF($B20&gt;$R$13,0,IF(AND($D20=FU20,$E20=FV20),15,IF($J20=GA20,6,0)+IF(OR($D20=FU20,$E20=FV20),2,0))+IF($I20=FZ20,10,0)+IF(AND(FU20=FV20,$G20=FX20,$H20=FY20),5,0))</f>
        <v>18</v>
      </c>
      <c r="GC20" s="44"/>
      <c r="GD20" s="17" t="str">
        <f>$C$20</f>
        <v>Suécia</v>
      </c>
      <c r="GE20" s="18">
        <v>1</v>
      </c>
      <c r="GF20" s="19">
        <v>1</v>
      </c>
      <c r="GG20" s="201" t="str">
        <f>$F$20</f>
        <v>Inglaterra</v>
      </c>
      <c r="GH20" s="18">
        <v>3</v>
      </c>
      <c r="GI20" s="19">
        <v>4</v>
      </c>
      <c r="GJ20" s="58" t="str">
        <f>IF($B20&gt;$R$13,CONCATENATE("W",$B20),(IF(GE20=GF20,IF(GH20&gt;GI20,GD20,GG20),IF(GE20&gt;GF20,GD20,GG20))))</f>
        <v>Inglaterra</v>
      </c>
      <c r="GK20" s="58">
        <f>IF(GE20=GF20,2,IF(GE20&gt;GF20,1,3))</f>
        <v>2</v>
      </c>
      <c r="GL20" s="199">
        <f>IF($B20&gt;$R$13,0,IF(AND($D20=GE20,$E20=GF20),15,IF($J20=GK20,6,0)+IF(OR($D20=GE20,$E20=GF20),2,0))+IF($I20=GJ20,10,0)+IF(AND(GE20=GF20,$G20=GH20,$H20=GI20),5,0))</f>
        <v>10</v>
      </c>
      <c r="GM20" s="44"/>
      <c r="GN20" s="17" t="str">
        <f>$C$20</f>
        <v>Suécia</v>
      </c>
      <c r="GO20" s="18">
        <v>2</v>
      </c>
      <c r="GP20" s="19">
        <v>2</v>
      </c>
      <c r="GQ20" s="201" t="str">
        <f>$F$20</f>
        <v>Inglaterra</v>
      </c>
      <c r="GR20" s="18">
        <v>4</v>
      </c>
      <c r="GS20" s="19">
        <v>3</v>
      </c>
      <c r="GT20" s="58" t="str">
        <f>IF($B20&gt;$R$13,CONCATENATE("W",$B20),(IF(GO20=GP20,IF(GR20&gt;GS20,GN20,GQ20),IF(GO20&gt;GP20,GN20,GQ20))))</f>
        <v>Suécia</v>
      </c>
      <c r="GU20" s="58">
        <f>IF(GO20=GP20,2,IF(GO20&gt;GP20,1,3))</f>
        <v>2</v>
      </c>
      <c r="GV20" s="199">
        <f>IF($B20&gt;$R$13,0,IF(AND($D20=GO20,$E20=GP20),15,IF($J20=GU20,6,0)+IF(OR($D20=GO20,$E20=GP20),2,0))+IF($I20=GT20,10,0)+IF(AND(GO20=GP20,$G20=GR20,$H20=GS20),5,0))</f>
        <v>2</v>
      </c>
      <c r="GW20" s="44"/>
      <c r="GX20" s="17" t="str">
        <f>$C$20</f>
        <v>Suécia</v>
      </c>
      <c r="GY20" s="18">
        <v>3</v>
      </c>
      <c r="GZ20" s="19">
        <v>1</v>
      </c>
      <c r="HA20" s="201" t="str">
        <f>$F$20</f>
        <v>Inglaterra</v>
      </c>
      <c r="HB20" s="18"/>
      <c r="HC20" s="19"/>
      <c r="HD20" s="58" t="str">
        <f>IF($B20&gt;$R$13,CONCATENATE("W",$B20),(IF(GY20=GZ20,IF(HB20&gt;HC20,GX20,HA20),IF(GY20&gt;GZ20,GX20,HA20))))</f>
        <v>Suécia</v>
      </c>
      <c r="HE20" s="58">
        <f>IF(GY20=GZ20,2,IF(GY20&gt;GZ20,1,3))</f>
        <v>1</v>
      </c>
      <c r="HF20" s="199">
        <f>IF($B20&gt;$R$13,0,IF(AND($D20=GY20,$E20=GZ20),15,IF($J20=HE20,6,0)+IF(OR($D20=GY20,$E20=GZ20),2,0))+IF($I20=HD20,10,0)+IF(AND(GY20=GZ20,$G20=HB20,$H20=HC20),5,0))</f>
        <v>0</v>
      </c>
      <c r="HG20" s="44"/>
      <c r="HH20" s="17" t="str">
        <f>$C$20</f>
        <v>Suécia</v>
      </c>
      <c r="HI20" s="18">
        <v>0</v>
      </c>
      <c r="HJ20" s="19">
        <v>2</v>
      </c>
      <c r="HK20" s="201" t="str">
        <f>$F$20</f>
        <v>Inglaterra</v>
      </c>
      <c r="HL20" s="18"/>
      <c r="HM20" s="19"/>
      <c r="HN20" s="58" t="str">
        <f>IF($B20&gt;$R$13,CONCATENATE("W",$B20),(IF(HI20=HJ20,IF(HL20&gt;HM20,HH20,HK20),IF(HI20&gt;HJ20,HH20,HK20))))</f>
        <v>Inglaterra</v>
      </c>
      <c r="HO20" s="58">
        <f>IF(HI20=HJ20,2,IF(HI20&gt;HJ20,1,3))</f>
        <v>3</v>
      </c>
      <c r="HP20" s="199">
        <f>IF($B20&gt;$R$13,0,IF(AND($D20=HI20,$E20=HJ20),15,IF($J20=HO20,6,0)+IF(OR($D20=HI20,$E20=HJ20),2,0))+IF($I20=HN20,10,0)+IF(AND(HI20=HJ20,$G20=HL20,$H20=HM20),5,0))</f>
        <v>25</v>
      </c>
      <c r="HQ20" s="44"/>
      <c r="HR20" s="17" t="str">
        <f>$C$20</f>
        <v>Suécia</v>
      </c>
      <c r="HS20" s="18">
        <v>1</v>
      </c>
      <c r="HT20" s="19">
        <v>0</v>
      </c>
      <c r="HU20" s="201" t="str">
        <f>$F$20</f>
        <v>Inglaterra</v>
      </c>
      <c r="HV20" s="18"/>
      <c r="HW20" s="19"/>
      <c r="HX20" s="58" t="str">
        <f>IF($B20&gt;$R$13,CONCATENATE("W",$B20),(IF(HS20=HT20,IF(HV20&gt;HW20,HR20,HU20),IF(HS20&gt;HT20,HR20,HU20))))</f>
        <v>Suécia</v>
      </c>
      <c r="HY20" s="58">
        <f>IF(HS20=HT20,2,IF(HS20&gt;HT20,1,3))</f>
        <v>1</v>
      </c>
      <c r="HZ20" s="199">
        <f>IF($B20&gt;$R$13,0,IF(AND($D20=HS20,$E20=HT20),15,IF($J20=HY20,6,0)+IF(OR($D20=HS20,$E20=HT20),2,0))+IF($I20=HX20,10,0)+IF(AND(HS20=HT20,$G20=HV20,$H20=HW20),5,0))</f>
        <v>0</v>
      </c>
      <c r="IA20" s="44"/>
      <c r="IB20" s="17" t="str">
        <f>$C$20</f>
        <v>Suécia</v>
      </c>
      <c r="IC20" s="18">
        <v>0</v>
      </c>
      <c r="ID20" s="19">
        <v>1</v>
      </c>
      <c r="IE20" s="201" t="str">
        <f>$F$20</f>
        <v>Inglaterra</v>
      </c>
      <c r="IF20" s="18"/>
      <c r="IG20" s="19"/>
      <c r="IH20" s="58" t="str">
        <f>IF($B20&gt;$R$13,CONCATENATE("W",$B20),(IF(IC20=ID20,IF(IF20&gt;IG20,IB20,IE20),IF(IC20&gt;ID20,IB20,IE20))))</f>
        <v>Inglaterra</v>
      </c>
      <c r="II20" s="58">
        <f>IF(IC20=ID20,2,IF(IC20&gt;ID20,1,3))</f>
        <v>3</v>
      </c>
      <c r="IJ20" s="199">
        <f>IF($B20&gt;$R$13,0,IF(AND($D20=IC20,$E20=ID20),15,IF($J20=II20,6,0)+IF(OR($D20=IC20,$E20=ID20),2,0))+IF($I20=IH20,10,0)+IF(AND(IC20=ID20,$G20=IF20,$H20=IG20),5,0))</f>
        <v>18</v>
      </c>
      <c r="IK20" s="44"/>
      <c r="IL20" s="17" t="str">
        <f>$C$20</f>
        <v>Suécia</v>
      </c>
      <c r="IM20" s="18">
        <v>2</v>
      </c>
      <c r="IN20" s="19">
        <v>2</v>
      </c>
      <c r="IO20" s="201" t="str">
        <f>$F$20</f>
        <v>Inglaterra</v>
      </c>
      <c r="IP20" s="18">
        <v>3</v>
      </c>
      <c r="IQ20" s="19">
        <v>4</v>
      </c>
      <c r="IR20" s="58" t="str">
        <f>IF($B20&gt;$R$13,CONCATENATE("W",$B20),(IF(IM20=IN20,IF(IP20&gt;IQ20,IL20,IO20),IF(IM20&gt;IN20,IL20,IO20))))</f>
        <v>Inglaterra</v>
      </c>
      <c r="IS20" s="58">
        <f>IF(IM20=IN20,2,IF(IM20&gt;IN20,1,3))</f>
        <v>2</v>
      </c>
      <c r="IT20" s="199">
        <f>IF($B20&gt;$R$13,0,IF(AND($D20=IM20,$E20=IN20),15,IF($J20=IS20,6,0)+IF(OR($D20=IM20,$E20=IN20),2,0))+IF($I20=IR20,10,0)+IF(AND(IM20=IN20,$G20=IP20,$H20=IQ20),5,0))</f>
        <v>12</v>
      </c>
      <c r="IU20" s="44"/>
      <c r="IV20" s="17" t="str">
        <f>$C$20</f>
        <v>Suécia</v>
      </c>
      <c r="IW20" s="18">
        <v>0</v>
      </c>
      <c r="IX20" s="19">
        <v>2</v>
      </c>
      <c r="IY20" s="201" t="str">
        <f>$F$20</f>
        <v>Inglaterra</v>
      </c>
      <c r="IZ20" s="18"/>
      <c r="JA20" s="19"/>
      <c r="JB20" s="58" t="str">
        <f>IF($B20&gt;$R$13,CONCATENATE("W",$B20),(IF(IW20=IX20,IF(IZ20&gt;JA20,IV20,IY20),IF(IW20&gt;IX20,IV20,IY20))))</f>
        <v>Inglaterra</v>
      </c>
      <c r="JC20" s="58">
        <f>IF(IW20=IX20,2,IF(IW20&gt;IX20,1,3))</f>
        <v>3</v>
      </c>
      <c r="JD20" s="199">
        <f>IF($B20&gt;$R$13,0,IF(AND($D20=IW20,$E20=IX20),15,IF($J20=JC20,6,0)+IF(OR($D20=IW20,$E20=IX20),2,0))+IF($I20=JB20,10,0)+IF(AND(IW20=IX20,$G20=IZ20,$H20=JA20),5,0))</f>
        <v>25</v>
      </c>
      <c r="JE20" s="44"/>
      <c r="JF20" s="17" t="str">
        <f>$C$20</f>
        <v>Suécia</v>
      </c>
      <c r="JG20" s="18"/>
      <c r="JH20" s="19"/>
      <c r="JI20" s="201" t="str">
        <f>$F$20</f>
        <v>Inglaterra</v>
      </c>
      <c r="JJ20" s="18"/>
      <c r="JK20" s="19"/>
      <c r="JL20" s="58" t="str">
        <f>IF($B20&gt;$R$13,CONCATENATE("W",$B20),(IF(JG20=JH20,IF(JJ20&gt;JK20,JF20,JI20),IF(JG20&gt;JH20,JF20,JI20))))</f>
        <v>Inglaterra</v>
      </c>
      <c r="JM20" s="58">
        <f>IF(JG20=JH20,2,IF(JG20&gt;JH20,1,3))</f>
        <v>2</v>
      </c>
      <c r="JN20" s="199">
        <f>IF($B20&gt;$R$13,0,IF(AND($D20=JG20,$E20=JH20),15,IF($J20=JM20,6,0)+IF(OR($D20=JG20,$E20=JH20),2,0))+IF($I20=JL20,10,0)+IF(AND(JG20=JH20,$G20=JJ20,$H20=JK20),5,0))</f>
        <v>17</v>
      </c>
      <c r="JO20" s="44"/>
      <c r="JP20" s="17" t="str">
        <f>$C$20</f>
        <v>Suécia</v>
      </c>
      <c r="JQ20" s="18"/>
      <c r="JR20" s="19"/>
      <c r="JS20" s="201" t="str">
        <f>$F$20</f>
        <v>Inglaterra</v>
      </c>
      <c r="JT20" s="18"/>
      <c r="JU20" s="19"/>
      <c r="JV20" s="58" t="str">
        <f>IF($B20&gt;$R$13,CONCATENATE("W",$B20),(IF(JQ20=JR20,IF(JT20&gt;JU20,JP20,JS20),IF(JQ20&gt;JR20,JP20,JS20))))</f>
        <v>Inglaterra</v>
      </c>
      <c r="JW20" s="58">
        <f>IF(JQ20=JR20,2,IF(JQ20&gt;JR20,1,3))</f>
        <v>2</v>
      </c>
      <c r="JX20" s="199">
        <f>IF($B20&gt;$R$13,0,IF(AND($D20=JQ20,$E20=JR20),15,IF($J20=JW20,6,0)+IF(OR($D20=JQ20,$E20=JR20),2,0))+IF($I20=JV20,10,0)+IF(AND(JQ20=JR20,$G20=JT20,$H20=JU20),5,0))</f>
        <v>17</v>
      </c>
      <c r="JY20" s="44"/>
      <c r="JZ20" s="17" t="str">
        <f>$C$20</f>
        <v>Suécia</v>
      </c>
      <c r="KA20" s="18"/>
      <c r="KB20" s="19"/>
      <c r="KC20" s="201" t="str">
        <f>$F$20</f>
        <v>Inglaterra</v>
      </c>
      <c r="KD20" s="18"/>
      <c r="KE20" s="19"/>
      <c r="KF20" s="58" t="str">
        <f>IF($B20&gt;$R$13,CONCATENATE("W",$B20),(IF(KA20=KB20,IF(KD20&gt;KE20,JZ20,KC20),IF(KA20&gt;KB20,JZ20,KC20))))</f>
        <v>Inglaterra</v>
      </c>
      <c r="KG20" s="58">
        <f>IF(KA20=KB20,2,IF(KA20&gt;KB20,1,3))</f>
        <v>2</v>
      </c>
      <c r="KH20" s="199">
        <f>IF($B20&gt;$R$13,0,IF(AND($D20=KA20,$E20=KB20),15,IF($J20=KG20,6,0)+IF(OR($D20=KA20,$E20=KB20),2,0))+IF($I20=KF20,10,0)+IF(AND(KA20=KB20,$G20=KD20,$H20=KE20),5,0))</f>
        <v>17</v>
      </c>
      <c r="KI20" s="44"/>
      <c r="KJ20" s="17" t="str">
        <f>$C$20</f>
        <v>Suécia</v>
      </c>
      <c r="KK20" s="18"/>
      <c r="KL20" s="19"/>
      <c r="KM20" s="201" t="str">
        <f>$F$20</f>
        <v>Inglaterra</v>
      </c>
      <c r="KN20" s="18"/>
      <c r="KO20" s="19"/>
      <c r="KP20" s="58" t="str">
        <f>IF($B20&gt;$R$13,CONCATENATE("W",$B20),(IF(KK20=KL20,IF(KN20&gt;KO20,KJ20,KM20),IF(KK20&gt;KL20,KJ20,KM20))))</f>
        <v>Inglaterra</v>
      </c>
      <c r="KQ20" s="58">
        <f>IF(KK20=KL20,2,IF(KK20&gt;KL20,1,3))</f>
        <v>2</v>
      </c>
      <c r="KR20" s="199">
        <f>IF($B20&gt;$R$13,0,IF(AND($D20=KK20,$E20=KL20),15,IF($J20=KQ20,6,0)+IF(OR($D20=KK20,$E20=KL20),2,0))+IF($I20=KP20,10,0)+IF(AND(KK20=KL20,$G20=KN20,$H20=KO20),5,0))</f>
        <v>17</v>
      </c>
      <c r="KS20" s="44"/>
      <c r="KT20" s="17" t="str">
        <f>$C$20</f>
        <v>Suécia</v>
      </c>
      <c r="KU20" s="18"/>
      <c r="KV20" s="19"/>
      <c r="KW20" s="201" t="str">
        <f>$F$20</f>
        <v>Inglaterra</v>
      </c>
      <c r="KX20" s="18"/>
      <c r="KY20" s="19"/>
      <c r="KZ20" s="58" t="str">
        <f>IF($B20&gt;$R$13,CONCATENATE("W",$B20),(IF(KU20=KV20,IF(KX20&gt;KY20,KT20,KW20),IF(KU20&gt;KV20,KT20,KW20))))</f>
        <v>Inglaterra</v>
      </c>
      <c r="LA20" s="58">
        <f>IF(KU20=KV20,2,IF(KU20&gt;KV20,1,3))</f>
        <v>2</v>
      </c>
      <c r="LB20" s="199">
        <f>IF($B20&gt;$R$13,0,IF(AND($D20=KU20,$E20=KV20),15,IF($J20=LA20,6,0)+IF(OR($D20=KU20,$E20=KV20),2,0))+IF($I20=KZ20,10,0)+IF(AND(KU20=KV20,$G20=KX20,$H20=KY20),5,0))</f>
        <v>17</v>
      </c>
      <c r="LC20" s="44"/>
      <c r="LD20" s="17" t="str">
        <f>$C$20</f>
        <v>Suécia</v>
      </c>
      <c r="LE20" s="18"/>
      <c r="LF20" s="19"/>
      <c r="LG20" s="201" t="str">
        <f>$F$20</f>
        <v>Inglaterra</v>
      </c>
      <c r="LH20" s="18"/>
      <c r="LI20" s="19"/>
      <c r="LJ20" s="58" t="str">
        <f>IF($B20&gt;$R$13,CONCATENATE("W",$B20),(IF(LE20=LF20,IF(LH20&gt;LI20,LD20,LG20),IF(LE20&gt;LF20,LD20,LG20))))</f>
        <v>Inglaterra</v>
      </c>
      <c r="LK20" s="58">
        <f>IF(LE20=LF20,2,IF(LE20&gt;LF20,1,3))</f>
        <v>2</v>
      </c>
      <c r="LL20" s="199">
        <f>IF($B20&gt;$R$13,0,IF(AND($D20=LE20,$E20=LF20),15,IF($J20=LK20,6,0)+IF(OR($D20=LE20,$E20=LF20),2,0))+IF($I20=LJ20,10,0)+IF(AND(LE20=LF20,$G20=LH20,$H20=LI20),5,0))</f>
        <v>17</v>
      </c>
      <c r="LM20" s="44"/>
      <c r="LN20" s="17" t="str">
        <f>$C$20</f>
        <v>Suécia</v>
      </c>
      <c r="LO20" s="18"/>
      <c r="LP20" s="19"/>
      <c r="LQ20" s="201" t="str">
        <f>$F$20</f>
        <v>Inglaterra</v>
      </c>
      <c r="LR20" s="18"/>
      <c r="LS20" s="19"/>
      <c r="LT20" s="58" t="str">
        <f>IF($B20&gt;$R$13,CONCATENATE("W",$B20),(IF(LO20=LP20,IF(LR20&gt;LS20,LN20,LQ20),IF(LO20&gt;LP20,LN20,LQ20))))</f>
        <v>Inglaterra</v>
      </c>
      <c r="LU20" s="58">
        <f>IF(LO20=LP20,2,IF(LO20&gt;LP20,1,3))</f>
        <v>2</v>
      </c>
      <c r="LV20" s="199">
        <f>IF($B20&gt;$R$13,0,IF(AND($D20=LO20,$E20=LP20),15,IF($J20=LU20,6,0)+IF(OR($D20=LO20,$E20=LP20),2,0))+IF($I20=LT20,10,0)+IF(AND(LO20=LP20,$G20=LR20,$H20=LS20),5,0))</f>
        <v>17</v>
      </c>
      <c r="LW20" s="44"/>
      <c r="LX20" s="17" t="str">
        <f>$C$20</f>
        <v>Suécia</v>
      </c>
      <c r="LY20" s="18"/>
      <c r="LZ20" s="19"/>
      <c r="MA20" s="201" t="str">
        <f>$F$20</f>
        <v>Inglaterra</v>
      </c>
      <c r="MB20" s="18"/>
      <c r="MC20" s="19"/>
      <c r="MD20" s="58" t="str">
        <f>IF($B20&gt;$R$13,CONCATENATE("W",$B20),(IF(LY20=LZ20,IF(MB20&gt;MC20,LX20,MA20),IF(LY20&gt;LZ20,LX20,MA20))))</f>
        <v>Inglaterra</v>
      </c>
      <c r="ME20" s="58">
        <f>IF(LY20=LZ20,2,IF(LY20&gt;LZ20,1,3))</f>
        <v>2</v>
      </c>
      <c r="MF20" s="199">
        <f>IF($B20&gt;$R$13,0,IF(AND($D20=LY20,$E20=LZ20),15,IF($J20=ME20,6,0)+IF(OR($D20=LY20,$E20=LZ20),2,0))+IF($I20=MD20,10,0)+IF(AND(LY20=LZ20,$G20=MB20,$H20=MC20),5,0))</f>
        <v>17</v>
      </c>
      <c r="MG20" s="44"/>
      <c r="MH20" s="17" t="str">
        <f>$C$20</f>
        <v>Suécia</v>
      </c>
      <c r="MI20" s="18"/>
      <c r="MJ20" s="19"/>
      <c r="MK20" s="201" t="str">
        <f>$F$20</f>
        <v>Inglaterra</v>
      </c>
      <c r="ML20" s="18"/>
      <c r="MM20" s="19"/>
      <c r="MN20" s="58" t="str">
        <f>IF($B20&gt;$R$13,CONCATENATE("W",$B20),(IF(MI20=MJ20,IF(ML20&gt;MM20,MH20,MK20),IF(MI20&gt;MJ20,MH20,MK20))))</f>
        <v>Inglaterra</v>
      </c>
      <c r="MO20" s="58">
        <f>IF(MI20=MJ20,2,IF(MI20&gt;MJ20,1,3))</f>
        <v>2</v>
      </c>
      <c r="MP20" s="199">
        <f>IF($B20&gt;$R$13,0,IF(AND($D20=MI20,$E20=MJ20),15,IF($J20=MO20,6,0)+IF(OR($D20=MI20,$E20=MJ20),2,0))+IF($I20=MN20,10,0)+IF(AND(MI20=MJ20,$G20=ML20,$H20=MM20),5,0))</f>
        <v>17</v>
      </c>
      <c r="MQ20" s="44"/>
      <c r="MR20" s="17" t="str">
        <f>$C$20</f>
        <v>Suécia</v>
      </c>
      <c r="MS20" s="18"/>
      <c r="MT20" s="19"/>
      <c r="MU20" s="201" t="str">
        <f>$F$20</f>
        <v>Inglaterra</v>
      </c>
      <c r="MV20" s="18"/>
      <c r="MW20" s="19"/>
      <c r="MX20" s="58" t="str">
        <f>IF($B20&gt;$R$13,CONCATENATE("W",$B20),(IF(MS20=MT20,IF(MV20&gt;MW20,MR20,MU20),IF(MS20&gt;MT20,MR20,MU20))))</f>
        <v>Inglaterra</v>
      </c>
      <c r="MY20" s="58">
        <f>IF(MS20=MT20,2,IF(MS20&gt;MT20,1,3))</f>
        <v>2</v>
      </c>
      <c r="MZ20" s="199">
        <f>IF($B20&gt;$R$13,0,IF(AND($D20=MS20,$E20=MT20),15,IF($J20=MY20,6,0)+IF(OR($D20=MS20,$E20=MT20),2,0))+IF($I20=MX20,10,0)+IF(AND(MS20=MT20,$G20=MV20,$H20=MW20),5,0))</f>
        <v>17</v>
      </c>
    </row>
    <row r="21" spans="2:364" ht="12.75" customHeight="1" x14ac:dyDescent="0.2">
      <c r="B21" s="65"/>
      <c r="C21" s="53"/>
      <c r="D21" s="51"/>
      <c r="E21" s="51"/>
      <c r="F21" s="52"/>
      <c r="G21" s="53"/>
      <c r="H21" s="72"/>
      <c r="I21" s="48"/>
      <c r="J21" s="49"/>
      <c r="M21" s="322" t="s">
        <v>154</v>
      </c>
      <c r="N21" s="142">
        <v>116</v>
      </c>
      <c r="O21"/>
      <c r="P21" s="50"/>
      <c r="Q21" s="51"/>
      <c r="R21" s="51"/>
      <c r="S21" s="52"/>
      <c r="T21" s="52"/>
      <c r="U21" s="53"/>
      <c r="V21" s="48"/>
      <c r="W21" s="48"/>
      <c r="X21" s="49"/>
      <c r="Y21" s="44"/>
      <c r="Z21" s="50"/>
      <c r="AA21" s="51"/>
      <c r="AB21" s="51"/>
      <c r="AC21" s="52"/>
      <c r="AD21" s="52"/>
      <c r="AE21" s="53"/>
      <c r="AF21" s="48"/>
      <c r="AG21" s="48"/>
      <c r="AH21" s="49"/>
      <c r="AI21" s="44"/>
      <c r="AJ21" s="50"/>
      <c r="AK21" s="51"/>
      <c r="AL21" s="51"/>
      <c r="AM21" s="52"/>
      <c r="AN21" s="52"/>
      <c r="AO21" s="53"/>
      <c r="AP21" s="48"/>
      <c r="AQ21" s="48"/>
      <c r="AR21" s="49"/>
      <c r="AS21" s="44"/>
      <c r="AT21" s="50"/>
      <c r="AU21" s="51"/>
      <c r="AV21" s="51"/>
      <c r="AW21" s="52"/>
      <c r="AX21" s="52"/>
      <c r="AY21" s="53"/>
      <c r="AZ21" s="48"/>
      <c r="BA21" s="48"/>
      <c r="BB21" s="49"/>
      <c r="BC21" s="44"/>
      <c r="BD21" s="50"/>
      <c r="BE21" s="51"/>
      <c r="BF21" s="51"/>
      <c r="BG21" s="52"/>
      <c r="BH21" s="52"/>
      <c r="BI21" s="53"/>
      <c r="BJ21" s="48"/>
      <c r="BK21" s="48"/>
      <c r="BL21" s="49"/>
      <c r="BM21" s="44"/>
      <c r="BN21" s="50"/>
      <c r="BO21" s="51"/>
      <c r="BP21" s="51"/>
      <c r="BQ21" s="52"/>
      <c r="BR21" s="52"/>
      <c r="BS21" s="53"/>
      <c r="BT21" s="48"/>
      <c r="BU21" s="48"/>
      <c r="BV21" s="49"/>
      <c r="BW21" s="44"/>
      <c r="BX21" s="50"/>
      <c r="BY21" s="51"/>
      <c r="BZ21" s="51"/>
      <c r="CA21" s="52"/>
      <c r="CB21" s="52"/>
      <c r="CC21" s="53"/>
      <c r="CD21" s="48"/>
      <c r="CE21" s="48"/>
      <c r="CF21" s="49"/>
      <c r="CG21" s="44"/>
      <c r="CH21" s="50"/>
      <c r="CI21" s="51"/>
      <c r="CJ21" s="51"/>
      <c r="CK21" s="52"/>
      <c r="CL21" s="52"/>
      <c r="CM21" s="53"/>
      <c r="CN21" s="48"/>
      <c r="CO21" s="48"/>
      <c r="CP21" s="49"/>
      <c r="CQ21" s="44"/>
      <c r="CR21" s="50"/>
      <c r="CS21" s="51"/>
      <c r="CT21" s="51"/>
      <c r="CU21" s="52"/>
      <c r="CV21" s="52"/>
      <c r="CW21" s="53"/>
      <c r="CX21" s="48"/>
      <c r="CY21" s="48"/>
      <c r="CZ21" s="49"/>
      <c r="DA21" s="44"/>
      <c r="DB21" s="50"/>
      <c r="DC21" s="51"/>
      <c r="DD21" s="51"/>
      <c r="DE21" s="52"/>
      <c r="DF21" s="52"/>
      <c r="DG21" s="53"/>
      <c r="DH21" s="48"/>
      <c r="DI21" s="48"/>
      <c r="DJ21" s="49"/>
      <c r="DK21" s="44"/>
      <c r="DL21" s="50"/>
      <c r="DM21" s="51"/>
      <c r="DN21" s="51"/>
      <c r="DO21" s="52"/>
      <c r="DP21" s="52"/>
      <c r="DQ21" s="53"/>
      <c r="DR21" s="48"/>
      <c r="DS21" s="48"/>
      <c r="DT21" s="49"/>
      <c r="DU21" s="44"/>
      <c r="DV21" s="50"/>
      <c r="DW21" s="51"/>
      <c r="DX21" s="51"/>
      <c r="DY21" s="52"/>
      <c r="DZ21" s="52"/>
      <c r="EA21" s="53"/>
      <c r="EB21" s="48"/>
      <c r="EC21" s="48"/>
      <c r="ED21" s="49"/>
      <c r="EE21" s="44"/>
      <c r="EF21" s="50"/>
      <c r="EG21" s="51"/>
      <c r="EH21" s="51"/>
      <c r="EI21" s="52"/>
      <c r="EJ21" s="52"/>
      <c r="EK21" s="53"/>
      <c r="EL21" s="48"/>
      <c r="EM21" s="48"/>
      <c r="EN21" s="49"/>
      <c r="EO21" s="44"/>
      <c r="EP21" s="50"/>
      <c r="EQ21" s="51"/>
      <c r="ER21" s="51"/>
      <c r="ES21" s="52"/>
      <c r="ET21" s="52"/>
      <c r="EU21" s="53"/>
      <c r="EV21" s="48"/>
      <c r="EW21" s="48"/>
      <c r="EX21" s="49"/>
      <c r="EY21" s="44"/>
      <c r="EZ21" s="50"/>
      <c r="FA21" s="51"/>
      <c r="FB21" s="51"/>
      <c r="FC21" s="52"/>
      <c r="FD21" s="52"/>
      <c r="FE21" s="53"/>
      <c r="FF21" s="48"/>
      <c r="FG21" s="48"/>
      <c r="FH21" s="49"/>
      <c r="FI21" s="44"/>
      <c r="FJ21" s="50"/>
      <c r="FK21" s="51"/>
      <c r="FL21" s="51"/>
      <c r="FM21" s="52"/>
      <c r="FN21" s="52"/>
      <c r="FO21" s="53"/>
      <c r="FP21" s="48"/>
      <c r="FQ21" s="48"/>
      <c r="FR21" s="49"/>
      <c r="FS21" s="44"/>
      <c r="FT21" s="50"/>
      <c r="FU21" s="51"/>
      <c r="FV21" s="51"/>
      <c r="FW21" s="52"/>
      <c r="FX21" s="52"/>
      <c r="FY21" s="53"/>
      <c r="FZ21" s="48"/>
      <c r="GA21" s="48"/>
      <c r="GB21" s="49"/>
      <c r="GC21" s="44"/>
      <c r="GD21" s="50"/>
      <c r="GE21" s="51"/>
      <c r="GF21" s="51"/>
      <c r="GG21" s="52"/>
      <c r="GH21" s="52"/>
      <c r="GI21" s="53"/>
      <c r="GJ21" s="48"/>
      <c r="GK21" s="48"/>
      <c r="GL21" s="49"/>
      <c r="GM21" s="44"/>
      <c r="GN21" s="50"/>
      <c r="GO21" s="51"/>
      <c r="GP21" s="51"/>
      <c r="GQ21" s="52"/>
      <c r="GR21" s="52"/>
      <c r="GS21" s="53"/>
      <c r="GT21" s="48"/>
      <c r="GU21" s="48"/>
      <c r="GV21" s="49"/>
      <c r="GW21" s="44"/>
      <c r="GX21" s="50"/>
      <c r="GY21" s="51"/>
      <c r="GZ21" s="51"/>
      <c r="HA21" s="52"/>
      <c r="HB21" s="52"/>
      <c r="HC21" s="53"/>
      <c r="HD21" s="48"/>
      <c r="HE21" s="48"/>
      <c r="HF21" s="49"/>
      <c r="HG21" s="44"/>
      <c r="HH21" s="50"/>
      <c r="HI21" s="51"/>
      <c r="HJ21" s="51"/>
      <c r="HK21" s="52"/>
      <c r="HL21" s="52"/>
      <c r="HM21" s="53"/>
      <c r="HN21" s="48"/>
      <c r="HO21" s="48"/>
      <c r="HP21" s="49"/>
      <c r="HQ21" s="44"/>
      <c r="HR21" s="50"/>
      <c r="HS21" s="51"/>
      <c r="HT21" s="51"/>
      <c r="HU21" s="52"/>
      <c r="HV21" s="52"/>
      <c r="HW21" s="53"/>
      <c r="HX21" s="48"/>
      <c r="HY21" s="48"/>
      <c r="HZ21" s="49"/>
      <c r="IA21" s="44"/>
      <c r="IB21" s="50"/>
      <c r="IC21" s="51"/>
      <c r="ID21" s="51"/>
      <c r="IE21" s="52"/>
      <c r="IF21" s="52"/>
      <c r="IG21" s="53"/>
      <c r="IH21" s="48"/>
      <c r="II21" s="48"/>
      <c r="IJ21" s="49"/>
      <c r="IK21" s="44"/>
      <c r="IL21" s="50"/>
      <c r="IM21" s="51"/>
      <c r="IN21" s="51"/>
      <c r="IO21" s="52"/>
      <c r="IP21" s="52"/>
      <c r="IQ21" s="53"/>
      <c r="IR21" s="48"/>
      <c r="IS21" s="48"/>
      <c r="IT21" s="49"/>
      <c r="IU21" s="44"/>
      <c r="IV21" s="50"/>
      <c r="IW21" s="51"/>
      <c r="IX21" s="51"/>
      <c r="IY21" s="52"/>
      <c r="IZ21" s="52"/>
      <c r="JA21" s="53"/>
      <c r="JB21" s="48"/>
      <c r="JC21" s="48"/>
      <c r="JD21" s="49"/>
      <c r="JE21" s="44"/>
      <c r="JF21" s="50"/>
      <c r="JG21" s="51"/>
      <c r="JH21" s="51"/>
      <c r="JI21" s="52"/>
      <c r="JJ21" s="52"/>
      <c r="JK21" s="53"/>
      <c r="JL21" s="48"/>
      <c r="JM21" s="48"/>
      <c r="JN21" s="49"/>
      <c r="JO21" s="44"/>
      <c r="JP21" s="50"/>
      <c r="JQ21" s="51"/>
      <c r="JR21" s="51"/>
      <c r="JS21" s="52"/>
      <c r="JT21" s="52"/>
      <c r="JU21" s="53"/>
      <c r="JV21" s="48"/>
      <c r="JW21" s="48"/>
      <c r="JX21" s="49"/>
      <c r="JY21" s="44"/>
      <c r="JZ21" s="50"/>
      <c r="KA21" s="51"/>
      <c r="KB21" s="51"/>
      <c r="KC21" s="52"/>
      <c r="KD21" s="52"/>
      <c r="KE21" s="53"/>
      <c r="KF21" s="48"/>
      <c r="KG21" s="48"/>
      <c r="KH21" s="49"/>
      <c r="KI21" s="44"/>
      <c r="KJ21" s="50"/>
      <c r="KK21" s="51"/>
      <c r="KL21" s="51"/>
      <c r="KM21" s="52"/>
      <c r="KN21" s="52"/>
      <c r="KO21" s="53"/>
      <c r="KP21" s="48"/>
      <c r="KQ21" s="48"/>
      <c r="KR21" s="49"/>
      <c r="KS21" s="44"/>
      <c r="KT21" s="50"/>
      <c r="KU21" s="51"/>
      <c r="KV21" s="51"/>
      <c r="KW21" s="52"/>
      <c r="KX21" s="52"/>
      <c r="KY21" s="53"/>
      <c r="KZ21" s="48"/>
      <c r="LA21" s="48"/>
      <c r="LB21" s="49"/>
      <c r="LC21" s="44"/>
      <c r="LD21" s="50"/>
      <c r="LE21" s="51"/>
      <c r="LF21" s="51"/>
      <c r="LG21" s="52"/>
      <c r="LH21" s="52"/>
      <c r="LI21" s="53"/>
      <c r="LJ21" s="48"/>
      <c r="LK21" s="48"/>
      <c r="LL21" s="49"/>
      <c r="LM21" s="44"/>
      <c r="LN21" s="50"/>
      <c r="LO21" s="51"/>
      <c r="LP21" s="51"/>
      <c r="LQ21" s="52"/>
      <c r="LR21" s="52"/>
      <c r="LS21" s="53"/>
      <c r="LT21" s="48"/>
      <c r="LU21" s="48"/>
      <c r="LV21" s="49"/>
      <c r="LW21" s="44"/>
      <c r="LX21" s="50"/>
      <c r="LY21" s="51"/>
      <c r="LZ21" s="51"/>
      <c r="MA21" s="52"/>
      <c r="MB21" s="52"/>
      <c r="MC21" s="53"/>
      <c r="MD21" s="48"/>
      <c r="ME21" s="48"/>
      <c r="MF21" s="49"/>
      <c r="MG21" s="44"/>
      <c r="MH21" s="50"/>
      <c r="MI21" s="51"/>
      <c r="MJ21" s="51"/>
      <c r="MK21" s="52"/>
      <c r="ML21" s="52"/>
      <c r="MM21" s="53"/>
      <c r="MN21" s="48"/>
      <c r="MO21" s="48"/>
      <c r="MP21" s="49"/>
      <c r="MQ21" s="44"/>
      <c r="MR21" s="50"/>
      <c r="MS21" s="51"/>
      <c r="MT21" s="51"/>
      <c r="MU21" s="52"/>
      <c r="MV21" s="52"/>
      <c r="MW21" s="53"/>
      <c r="MX21" s="48"/>
      <c r="MY21" s="48"/>
      <c r="MZ21" s="49"/>
    </row>
    <row r="22" spans="2:364" ht="12.75" customHeight="1" x14ac:dyDescent="0.2">
      <c r="B22" s="265" t="s">
        <v>59</v>
      </c>
      <c r="C22" s="266"/>
      <c r="D22" s="266"/>
      <c r="E22" s="266"/>
      <c r="F22" s="266"/>
      <c r="G22" s="264" t="s">
        <v>63</v>
      </c>
      <c r="H22" s="267"/>
      <c r="I22" s="264" t="s">
        <v>16</v>
      </c>
      <c r="J22" s="267" t="s">
        <v>72</v>
      </c>
      <c r="M22" s="322" t="s">
        <v>240</v>
      </c>
      <c r="N22" s="142">
        <v>110</v>
      </c>
      <c r="O22"/>
      <c r="P22" s="223" t="s">
        <v>59</v>
      </c>
      <c r="Q22" s="224"/>
      <c r="R22" s="224"/>
      <c r="S22" s="224"/>
      <c r="T22" s="253" t="s">
        <v>74</v>
      </c>
      <c r="U22" s="253"/>
      <c r="V22" s="253" t="s">
        <v>16</v>
      </c>
      <c r="W22" s="253" t="s">
        <v>72</v>
      </c>
      <c r="X22" s="250" t="s">
        <v>19</v>
      </c>
      <c r="Y22" s="44"/>
      <c r="Z22" s="223" t="s">
        <v>59</v>
      </c>
      <c r="AA22" s="224"/>
      <c r="AB22" s="224"/>
      <c r="AC22" s="224"/>
      <c r="AD22" s="253" t="s">
        <v>74</v>
      </c>
      <c r="AE22" s="253"/>
      <c r="AF22" s="253" t="s">
        <v>16</v>
      </c>
      <c r="AG22" s="253" t="s">
        <v>72</v>
      </c>
      <c r="AH22" s="250" t="s">
        <v>19</v>
      </c>
      <c r="AI22" s="44"/>
      <c r="AJ22" s="223" t="s">
        <v>59</v>
      </c>
      <c r="AK22" s="224"/>
      <c r="AL22" s="224"/>
      <c r="AM22" s="224"/>
      <c r="AN22" s="253" t="s">
        <v>74</v>
      </c>
      <c r="AO22" s="253"/>
      <c r="AP22" s="253" t="s">
        <v>16</v>
      </c>
      <c r="AQ22" s="253" t="s">
        <v>72</v>
      </c>
      <c r="AR22" s="250" t="s">
        <v>19</v>
      </c>
      <c r="AS22" s="44"/>
      <c r="AT22" s="223" t="s">
        <v>59</v>
      </c>
      <c r="AU22" s="224"/>
      <c r="AV22" s="224"/>
      <c r="AW22" s="224"/>
      <c r="AX22" s="253" t="s">
        <v>74</v>
      </c>
      <c r="AY22" s="253"/>
      <c r="AZ22" s="253" t="s">
        <v>16</v>
      </c>
      <c r="BA22" s="253" t="s">
        <v>72</v>
      </c>
      <c r="BB22" s="250" t="s">
        <v>19</v>
      </c>
      <c r="BC22" s="44"/>
      <c r="BD22" s="223" t="s">
        <v>59</v>
      </c>
      <c r="BE22" s="224"/>
      <c r="BF22" s="224"/>
      <c r="BG22" s="224"/>
      <c r="BH22" s="253" t="s">
        <v>74</v>
      </c>
      <c r="BI22" s="253"/>
      <c r="BJ22" s="253" t="s">
        <v>16</v>
      </c>
      <c r="BK22" s="253" t="s">
        <v>72</v>
      </c>
      <c r="BL22" s="250" t="s">
        <v>19</v>
      </c>
      <c r="BM22" s="44"/>
      <c r="BN22" s="223" t="s">
        <v>59</v>
      </c>
      <c r="BO22" s="224"/>
      <c r="BP22" s="224"/>
      <c r="BQ22" s="224"/>
      <c r="BR22" s="253" t="s">
        <v>74</v>
      </c>
      <c r="BS22" s="253"/>
      <c r="BT22" s="253" t="s">
        <v>16</v>
      </c>
      <c r="BU22" s="253" t="s">
        <v>72</v>
      </c>
      <c r="BV22" s="250" t="s">
        <v>19</v>
      </c>
      <c r="BW22" s="44"/>
      <c r="BX22" s="223" t="s">
        <v>59</v>
      </c>
      <c r="BY22" s="224"/>
      <c r="BZ22" s="224"/>
      <c r="CA22" s="224"/>
      <c r="CB22" s="253" t="s">
        <v>74</v>
      </c>
      <c r="CC22" s="253"/>
      <c r="CD22" s="253" t="s">
        <v>16</v>
      </c>
      <c r="CE22" s="253" t="s">
        <v>72</v>
      </c>
      <c r="CF22" s="250" t="s">
        <v>19</v>
      </c>
      <c r="CG22" s="44"/>
      <c r="CH22" s="223" t="s">
        <v>59</v>
      </c>
      <c r="CI22" s="224"/>
      <c r="CJ22" s="224"/>
      <c r="CK22" s="224"/>
      <c r="CL22" s="253" t="s">
        <v>74</v>
      </c>
      <c r="CM22" s="253"/>
      <c r="CN22" s="253" t="s">
        <v>16</v>
      </c>
      <c r="CO22" s="253" t="s">
        <v>72</v>
      </c>
      <c r="CP22" s="250" t="s">
        <v>19</v>
      </c>
      <c r="CQ22" s="44"/>
      <c r="CR22" s="223" t="s">
        <v>59</v>
      </c>
      <c r="CS22" s="224"/>
      <c r="CT22" s="224"/>
      <c r="CU22" s="224"/>
      <c r="CV22" s="253" t="s">
        <v>74</v>
      </c>
      <c r="CW22" s="253"/>
      <c r="CX22" s="253" t="s">
        <v>16</v>
      </c>
      <c r="CY22" s="253" t="s">
        <v>72</v>
      </c>
      <c r="CZ22" s="250" t="s">
        <v>19</v>
      </c>
      <c r="DA22" s="44"/>
      <c r="DB22" s="223" t="s">
        <v>59</v>
      </c>
      <c r="DC22" s="224"/>
      <c r="DD22" s="224"/>
      <c r="DE22" s="224"/>
      <c r="DF22" s="253" t="s">
        <v>74</v>
      </c>
      <c r="DG22" s="253"/>
      <c r="DH22" s="253" t="s">
        <v>16</v>
      </c>
      <c r="DI22" s="253" t="s">
        <v>72</v>
      </c>
      <c r="DJ22" s="250" t="s">
        <v>19</v>
      </c>
      <c r="DK22" s="44"/>
      <c r="DL22" s="223" t="s">
        <v>59</v>
      </c>
      <c r="DM22" s="224"/>
      <c r="DN22" s="224"/>
      <c r="DO22" s="224"/>
      <c r="DP22" s="253" t="s">
        <v>74</v>
      </c>
      <c r="DQ22" s="253"/>
      <c r="DR22" s="253" t="s">
        <v>16</v>
      </c>
      <c r="DS22" s="253" t="s">
        <v>72</v>
      </c>
      <c r="DT22" s="250" t="s">
        <v>19</v>
      </c>
      <c r="DU22" s="44"/>
      <c r="DV22" s="223" t="s">
        <v>59</v>
      </c>
      <c r="DW22" s="224"/>
      <c r="DX22" s="224"/>
      <c r="DY22" s="224"/>
      <c r="DZ22" s="253" t="s">
        <v>74</v>
      </c>
      <c r="EA22" s="253"/>
      <c r="EB22" s="253" t="s">
        <v>16</v>
      </c>
      <c r="EC22" s="253" t="s">
        <v>72</v>
      </c>
      <c r="ED22" s="250" t="s">
        <v>19</v>
      </c>
      <c r="EE22" s="44"/>
      <c r="EF22" s="223" t="s">
        <v>59</v>
      </c>
      <c r="EG22" s="224"/>
      <c r="EH22" s="224"/>
      <c r="EI22" s="224"/>
      <c r="EJ22" s="253" t="s">
        <v>74</v>
      </c>
      <c r="EK22" s="253"/>
      <c r="EL22" s="253" t="s">
        <v>16</v>
      </c>
      <c r="EM22" s="253" t="s">
        <v>72</v>
      </c>
      <c r="EN22" s="250" t="s">
        <v>19</v>
      </c>
      <c r="EO22" s="44"/>
      <c r="EP22" s="223" t="s">
        <v>59</v>
      </c>
      <c r="EQ22" s="224"/>
      <c r="ER22" s="224"/>
      <c r="ES22" s="224"/>
      <c r="ET22" s="253" t="s">
        <v>74</v>
      </c>
      <c r="EU22" s="253"/>
      <c r="EV22" s="253" t="s">
        <v>16</v>
      </c>
      <c r="EW22" s="253" t="s">
        <v>72</v>
      </c>
      <c r="EX22" s="250" t="s">
        <v>19</v>
      </c>
      <c r="EY22" s="44"/>
      <c r="EZ22" s="223" t="s">
        <v>59</v>
      </c>
      <c r="FA22" s="224"/>
      <c r="FB22" s="224"/>
      <c r="FC22" s="224"/>
      <c r="FD22" s="253" t="s">
        <v>74</v>
      </c>
      <c r="FE22" s="253"/>
      <c r="FF22" s="253" t="s">
        <v>16</v>
      </c>
      <c r="FG22" s="253" t="s">
        <v>72</v>
      </c>
      <c r="FH22" s="250" t="s">
        <v>19</v>
      </c>
      <c r="FI22" s="44"/>
      <c r="FJ22" s="223" t="s">
        <v>59</v>
      </c>
      <c r="FK22" s="224"/>
      <c r="FL22" s="224"/>
      <c r="FM22" s="224"/>
      <c r="FN22" s="253" t="s">
        <v>74</v>
      </c>
      <c r="FO22" s="253"/>
      <c r="FP22" s="253" t="s">
        <v>16</v>
      </c>
      <c r="FQ22" s="253" t="s">
        <v>72</v>
      </c>
      <c r="FR22" s="250" t="s">
        <v>19</v>
      </c>
      <c r="FS22" s="44"/>
      <c r="FT22" s="223" t="s">
        <v>59</v>
      </c>
      <c r="FU22" s="224"/>
      <c r="FV22" s="224"/>
      <c r="FW22" s="224"/>
      <c r="FX22" s="253" t="s">
        <v>74</v>
      </c>
      <c r="FY22" s="253"/>
      <c r="FZ22" s="253" t="s">
        <v>16</v>
      </c>
      <c r="GA22" s="253" t="s">
        <v>72</v>
      </c>
      <c r="GB22" s="250" t="s">
        <v>19</v>
      </c>
      <c r="GC22" s="44"/>
      <c r="GD22" s="223" t="s">
        <v>59</v>
      </c>
      <c r="GE22" s="224"/>
      <c r="GF22" s="224"/>
      <c r="GG22" s="224"/>
      <c r="GH22" s="253" t="s">
        <v>74</v>
      </c>
      <c r="GI22" s="253"/>
      <c r="GJ22" s="253" t="s">
        <v>16</v>
      </c>
      <c r="GK22" s="253" t="s">
        <v>72</v>
      </c>
      <c r="GL22" s="250" t="s">
        <v>19</v>
      </c>
      <c r="GM22" s="44"/>
      <c r="GN22" s="223" t="s">
        <v>59</v>
      </c>
      <c r="GO22" s="224"/>
      <c r="GP22" s="224"/>
      <c r="GQ22" s="224"/>
      <c r="GR22" s="253" t="s">
        <v>74</v>
      </c>
      <c r="GS22" s="253"/>
      <c r="GT22" s="253" t="s">
        <v>16</v>
      </c>
      <c r="GU22" s="253" t="s">
        <v>72</v>
      </c>
      <c r="GV22" s="250" t="s">
        <v>19</v>
      </c>
      <c r="GW22" s="44"/>
      <c r="GX22" s="223" t="s">
        <v>59</v>
      </c>
      <c r="GY22" s="224"/>
      <c r="GZ22" s="224"/>
      <c r="HA22" s="224"/>
      <c r="HB22" s="253" t="s">
        <v>74</v>
      </c>
      <c r="HC22" s="253"/>
      <c r="HD22" s="253" t="s">
        <v>16</v>
      </c>
      <c r="HE22" s="253" t="s">
        <v>72</v>
      </c>
      <c r="HF22" s="250" t="s">
        <v>19</v>
      </c>
      <c r="HG22" s="44"/>
      <c r="HH22" s="223" t="s">
        <v>59</v>
      </c>
      <c r="HI22" s="224"/>
      <c r="HJ22" s="224"/>
      <c r="HK22" s="224"/>
      <c r="HL22" s="253" t="s">
        <v>74</v>
      </c>
      <c r="HM22" s="253"/>
      <c r="HN22" s="253" t="s">
        <v>16</v>
      </c>
      <c r="HO22" s="253" t="s">
        <v>72</v>
      </c>
      <c r="HP22" s="250" t="s">
        <v>19</v>
      </c>
      <c r="HQ22" s="44"/>
      <c r="HR22" s="223" t="s">
        <v>59</v>
      </c>
      <c r="HS22" s="224"/>
      <c r="HT22" s="224"/>
      <c r="HU22" s="224"/>
      <c r="HV22" s="253" t="s">
        <v>74</v>
      </c>
      <c r="HW22" s="253"/>
      <c r="HX22" s="253" t="s">
        <v>16</v>
      </c>
      <c r="HY22" s="253" t="s">
        <v>72</v>
      </c>
      <c r="HZ22" s="250" t="s">
        <v>19</v>
      </c>
      <c r="IA22" s="44"/>
      <c r="IB22" s="223" t="s">
        <v>59</v>
      </c>
      <c r="IC22" s="224"/>
      <c r="ID22" s="224"/>
      <c r="IE22" s="224"/>
      <c r="IF22" s="253" t="s">
        <v>74</v>
      </c>
      <c r="IG22" s="253"/>
      <c r="IH22" s="253" t="s">
        <v>16</v>
      </c>
      <c r="II22" s="253" t="s">
        <v>72</v>
      </c>
      <c r="IJ22" s="250" t="s">
        <v>19</v>
      </c>
      <c r="IK22" s="44"/>
      <c r="IL22" s="223" t="s">
        <v>59</v>
      </c>
      <c r="IM22" s="224"/>
      <c r="IN22" s="224"/>
      <c r="IO22" s="224"/>
      <c r="IP22" s="253" t="s">
        <v>74</v>
      </c>
      <c r="IQ22" s="253"/>
      <c r="IR22" s="253" t="s">
        <v>16</v>
      </c>
      <c r="IS22" s="253" t="s">
        <v>72</v>
      </c>
      <c r="IT22" s="250" t="s">
        <v>19</v>
      </c>
      <c r="IU22" s="44"/>
      <c r="IV22" s="223" t="s">
        <v>59</v>
      </c>
      <c r="IW22" s="224"/>
      <c r="IX22" s="224"/>
      <c r="IY22" s="224"/>
      <c r="IZ22" s="253" t="s">
        <v>74</v>
      </c>
      <c r="JA22" s="253"/>
      <c r="JB22" s="253" t="s">
        <v>16</v>
      </c>
      <c r="JC22" s="253" t="s">
        <v>72</v>
      </c>
      <c r="JD22" s="250" t="s">
        <v>19</v>
      </c>
      <c r="JE22" s="44"/>
      <c r="JF22" s="223" t="s">
        <v>59</v>
      </c>
      <c r="JG22" s="224"/>
      <c r="JH22" s="224"/>
      <c r="JI22" s="224"/>
      <c r="JJ22" s="253" t="s">
        <v>74</v>
      </c>
      <c r="JK22" s="253"/>
      <c r="JL22" s="253" t="s">
        <v>16</v>
      </c>
      <c r="JM22" s="253" t="s">
        <v>72</v>
      </c>
      <c r="JN22" s="250" t="s">
        <v>19</v>
      </c>
      <c r="JO22" s="44"/>
      <c r="JP22" s="223" t="s">
        <v>59</v>
      </c>
      <c r="JQ22" s="224"/>
      <c r="JR22" s="224"/>
      <c r="JS22" s="224"/>
      <c r="JT22" s="253" t="s">
        <v>74</v>
      </c>
      <c r="JU22" s="253"/>
      <c r="JV22" s="253" t="s">
        <v>16</v>
      </c>
      <c r="JW22" s="253" t="s">
        <v>72</v>
      </c>
      <c r="JX22" s="250" t="s">
        <v>19</v>
      </c>
      <c r="JY22" s="44"/>
      <c r="JZ22" s="223" t="s">
        <v>59</v>
      </c>
      <c r="KA22" s="224"/>
      <c r="KB22" s="224"/>
      <c r="KC22" s="224"/>
      <c r="KD22" s="253" t="s">
        <v>74</v>
      </c>
      <c r="KE22" s="253"/>
      <c r="KF22" s="253" t="s">
        <v>16</v>
      </c>
      <c r="KG22" s="253" t="s">
        <v>72</v>
      </c>
      <c r="KH22" s="250" t="s">
        <v>19</v>
      </c>
      <c r="KI22" s="44"/>
      <c r="KJ22" s="223" t="s">
        <v>59</v>
      </c>
      <c r="KK22" s="224"/>
      <c r="KL22" s="224"/>
      <c r="KM22" s="224"/>
      <c r="KN22" s="253" t="s">
        <v>74</v>
      </c>
      <c r="KO22" s="253"/>
      <c r="KP22" s="253" t="s">
        <v>16</v>
      </c>
      <c r="KQ22" s="253" t="s">
        <v>72</v>
      </c>
      <c r="KR22" s="250" t="s">
        <v>19</v>
      </c>
      <c r="KS22" s="44"/>
      <c r="KT22" s="223" t="s">
        <v>59</v>
      </c>
      <c r="KU22" s="224"/>
      <c r="KV22" s="224"/>
      <c r="KW22" s="224"/>
      <c r="KX22" s="253" t="s">
        <v>74</v>
      </c>
      <c r="KY22" s="253"/>
      <c r="KZ22" s="253" t="s">
        <v>16</v>
      </c>
      <c r="LA22" s="253" t="s">
        <v>72</v>
      </c>
      <c r="LB22" s="250" t="s">
        <v>19</v>
      </c>
      <c r="LC22" s="44"/>
      <c r="LD22" s="223" t="s">
        <v>59</v>
      </c>
      <c r="LE22" s="224"/>
      <c r="LF22" s="224"/>
      <c r="LG22" s="224"/>
      <c r="LH22" s="253" t="s">
        <v>74</v>
      </c>
      <c r="LI22" s="253"/>
      <c r="LJ22" s="253" t="s">
        <v>16</v>
      </c>
      <c r="LK22" s="253" t="s">
        <v>72</v>
      </c>
      <c r="LL22" s="250" t="s">
        <v>19</v>
      </c>
      <c r="LM22" s="44"/>
      <c r="LN22" s="223" t="s">
        <v>59</v>
      </c>
      <c r="LO22" s="224"/>
      <c r="LP22" s="224"/>
      <c r="LQ22" s="224"/>
      <c r="LR22" s="253" t="s">
        <v>74</v>
      </c>
      <c r="LS22" s="253"/>
      <c r="LT22" s="253" t="s">
        <v>16</v>
      </c>
      <c r="LU22" s="253" t="s">
        <v>72</v>
      </c>
      <c r="LV22" s="250" t="s">
        <v>19</v>
      </c>
      <c r="LW22" s="44"/>
      <c r="LX22" s="223" t="s">
        <v>59</v>
      </c>
      <c r="LY22" s="224"/>
      <c r="LZ22" s="224"/>
      <c r="MA22" s="224"/>
      <c r="MB22" s="253" t="s">
        <v>74</v>
      </c>
      <c r="MC22" s="253"/>
      <c r="MD22" s="253" t="s">
        <v>16</v>
      </c>
      <c r="ME22" s="253" t="s">
        <v>72</v>
      </c>
      <c r="MF22" s="250" t="s">
        <v>19</v>
      </c>
      <c r="MG22" s="44"/>
      <c r="MH22" s="223" t="s">
        <v>59</v>
      </c>
      <c r="MI22" s="224"/>
      <c r="MJ22" s="224"/>
      <c r="MK22" s="224"/>
      <c r="ML22" s="253" t="s">
        <v>74</v>
      </c>
      <c r="MM22" s="253"/>
      <c r="MN22" s="253" t="s">
        <v>16</v>
      </c>
      <c r="MO22" s="253" t="s">
        <v>72</v>
      </c>
      <c r="MP22" s="250" t="s">
        <v>19</v>
      </c>
      <c r="MQ22" s="44"/>
      <c r="MR22" s="223" t="s">
        <v>59</v>
      </c>
      <c r="MS22" s="224"/>
      <c r="MT22" s="224"/>
      <c r="MU22" s="224"/>
      <c r="MV22" s="253" t="s">
        <v>74</v>
      </c>
      <c r="MW22" s="253"/>
      <c r="MX22" s="253" t="s">
        <v>16</v>
      </c>
      <c r="MY22" s="253" t="s">
        <v>72</v>
      </c>
      <c r="MZ22" s="250" t="s">
        <v>19</v>
      </c>
    </row>
    <row r="23" spans="2:364" ht="12.75" customHeight="1" x14ac:dyDescent="0.2">
      <c r="B23" s="226"/>
      <c r="C23" s="227"/>
      <c r="D23" s="227"/>
      <c r="E23" s="227"/>
      <c r="F23" s="227"/>
      <c r="G23" s="252"/>
      <c r="H23" s="251"/>
      <c r="I23" s="252"/>
      <c r="J23" s="251"/>
      <c r="M23" s="322" t="s">
        <v>117</v>
      </c>
      <c r="N23" s="142">
        <v>104</v>
      </c>
      <c r="O23"/>
      <c r="P23" s="226"/>
      <c r="Q23" s="227"/>
      <c r="R23" s="227"/>
      <c r="S23" s="227"/>
      <c r="T23" s="252">
        <v>2</v>
      </c>
      <c r="U23" s="252"/>
      <c r="V23" s="252"/>
      <c r="W23" s="252"/>
      <c r="X23" s="251"/>
      <c r="Y23" s="44"/>
      <c r="Z23" s="226"/>
      <c r="AA23" s="227"/>
      <c r="AB23" s="227"/>
      <c r="AC23" s="227"/>
      <c r="AD23" s="252">
        <v>2</v>
      </c>
      <c r="AE23" s="252"/>
      <c r="AF23" s="252"/>
      <c r="AG23" s="252"/>
      <c r="AH23" s="251"/>
      <c r="AI23" s="44"/>
      <c r="AJ23" s="226"/>
      <c r="AK23" s="227"/>
      <c r="AL23" s="227"/>
      <c r="AM23" s="227"/>
      <c r="AN23" s="252">
        <v>2</v>
      </c>
      <c r="AO23" s="252"/>
      <c r="AP23" s="252"/>
      <c r="AQ23" s="252"/>
      <c r="AR23" s="251"/>
      <c r="AS23" s="44"/>
      <c r="AT23" s="226"/>
      <c r="AU23" s="227"/>
      <c r="AV23" s="227"/>
      <c r="AW23" s="227"/>
      <c r="AX23" s="252">
        <v>2</v>
      </c>
      <c r="AY23" s="252"/>
      <c r="AZ23" s="252"/>
      <c r="BA23" s="252"/>
      <c r="BB23" s="251"/>
      <c r="BC23" s="44"/>
      <c r="BD23" s="226"/>
      <c r="BE23" s="227"/>
      <c r="BF23" s="227"/>
      <c r="BG23" s="227"/>
      <c r="BH23" s="252">
        <v>2</v>
      </c>
      <c r="BI23" s="252"/>
      <c r="BJ23" s="252"/>
      <c r="BK23" s="252"/>
      <c r="BL23" s="251"/>
      <c r="BM23" s="44"/>
      <c r="BN23" s="226"/>
      <c r="BO23" s="227"/>
      <c r="BP23" s="227"/>
      <c r="BQ23" s="227"/>
      <c r="BR23" s="252">
        <v>2</v>
      </c>
      <c r="BS23" s="252"/>
      <c r="BT23" s="252"/>
      <c r="BU23" s="252"/>
      <c r="BV23" s="251"/>
      <c r="BW23" s="44"/>
      <c r="BX23" s="226"/>
      <c r="BY23" s="227"/>
      <c r="BZ23" s="227"/>
      <c r="CA23" s="227"/>
      <c r="CB23" s="252">
        <v>2</v>
      </c>
      <c r="CC23" s="252"/>
      <c r="CD23" s="252"/>
      <c r="CE23" s="252"/>
      <c r="CF23" s="251"/>
      <c r="CG23" s="44"/>
      <c r="CH23" s="226"/>
      <c r="CI23" s="227"/>
      <c r="CJ23" s="227"/>
      <c r="CK23" s="227"/>
      <c r="CL23" s="252">
        <v>2</v>
      </c>
      <c r="CM23" s="252"/>
      <c r="CN23" s="252"/>
      <c r="CO23" s="252"/>
      <c r="CP23" s="251"/>
      <c r="CQ23" s="44"/>
      <c r="CR23" s="226"/>
      <c r="CS23" s="227"/>
      <c r="CT23" s="227"/>
      <c r="CU23" s="227"/>
      <c r="CV23" s="252">
        <v>2</v>
      </c>
      <c r="CW23" s="252"/>
      <c r="CX23" s="252"/>
      <c r="CY23" s="252"/>
      <c r="CZ23" s="251"/>
      <c r="DA23" s="44"/>
      <c r="DB23" s="226"/>
      <c r="DC23" s="227"/>
      <c r="DD23" s="227"/>
      <c r="DE23" s="227"/>
      <c r="DF23" s="252">
        <v>2</v>
      </c>
      <c r="DG23" s="252"/>
      <c r="DH23" s="252"/>
      <c r="DI23" s="252"/>
      <c r="DJ23" s="251"/>
      <c r="DK23" s="44"/>
      <c r="DL23" s="226"/>
      <c r="DM23" s="227"/>
      <c r="DN23" s="227"/>
      <c r="DO23" s="227"/>
      <c r="DP23" s="252">
        <v>2</v>
      </c>
      <c r="DQ23" s="252"/>
      <c r="DR23" s="252"/>
      <c r="DS23" s="252"/>
      <c r="DT23" s="251"/>
      <c r="DU23" s="44"/>
      <c r="DV23" s="226"/>
      <c r="DW23" s="227"/>
      <c r="DX23" s="227"/>
      <c r="DY23" s="227"/>
      <c r="DZ23" s="252">
        <v>2</v>
      </c>
      <c r="EA23" s="252"/>
      <c r="EB23" s="252"/>
      <c r="EC23" s="252"/>
      <c r="ED23" s="251"/>
      <c r="EE23" s="44"/>
      <c r="EF23" s="226"/>
      <c r="EG23" s="227"/>
      <c r="EH23" s="227"/>
      <c r="EI23" s="227"/>
      <c r="EJ23" s="252">
        <v>2</v>
      </c>
      <c r="EK23" s="252"/>
      <c r="EL23" s="252"/>
      <c r="EM23" s="252"/>
      <c r="EN23" s="251"/>
      <c r="EO23" s="44"/>
      <c r="EP23" s="226"/>
      <c r="EQ23" s="227"/>
      <c r="ER23" s="227"/>
      <c r="ES23" s="227"/>
      <c r="ET23" s="252">
        <v>2</v>
      </c>
      <c r="EU23" s="252"/>
      <c r="EV23" s="252"/>
      <c r="EW23" s="252"/>
      <c r="EX23" s="251"/>
      <c r="EY23" s="44"/>
      <c r="EZ23" s="226"/>
      <c r="FA23" s="227"/>
      <c r="FB23" s="227"/>
      <c r="FC23" s="227"/>
      <c r="FD23" s="252">
        <v>2</v>
      </c>
      <c r="FE23" s="252"/>
      <c r="FF23" s="252"/>
      <c r="FG23" s="252"/>
      <c r="FH23" s="251"/>
      <c r="FI23" s="44"/>
      <c r="FJ23" s="226"/>
      <c r="FK23" s="227"/>
      <c r="FL23" s="227"/>
      <c r="FM23" s="227"/>
      <c r="FN23" s="252">
        <v>2</v>
      </c>
      <c r="FO23" s="252"/>
      <c r="FP23" s="252"/>
      <c r="FQ23" s="252"/>
      <c r="FR23" s="251"/>
      <c r="FS23" s="44"/>
      <c r="FT23" s="226"/>
      <c r="FU23" s="227"/>
      <c r="FV23" s="227"/>
      <c r="FW23" s="227"/>
      <c r="FX23" s="252">
        <v>2</v>
      </c>
      <c r="FY23" s="252"/>
      <c r="FZ23" s="252"/>
      <c r="GA23" s="252"/>
      <c r="GB23" s="251"/>
      <c r="GC23" s="44"/>
      <c r="GD23" s="226"/>
      <c r="GE23" s="227"/>
      <c r="GF23" s="227"/>
      <c r="GG23" s="227"/>
      <c r="GH23" s="252">
        <v>2</v>
      </c>
      <c r="GI23" s="252"/>
      <c r="GJ23" s="252"/>
      <c r="GK23" s="252"/>
      <c r="GL23" s="251"/>
      <c r="GM23" s="44"/>
      <c r="GN23" s="226"/>
      <c r="GO23" s="227"/>
      <c r="GP23" s="227"/>
      <c r="GQ23" s="227"/>
      <c r="GR23" s="252">
        <v>2</v>
      </c>
      <c r="GS23" s="252"/>
      <c r="GT23" s="252"/>
      <c r="GU23" s="252"/>
      <c r="GV23" s="251"/>
      <c r="GW23" s="44"/>
      <c r="GX23" s="226"/>
      <c r="GY23" s="227"/>
      <c r="GZ23" s="227"/>
      <c r="HA23" s="227"/>
      <c r="HB23" s="252">
        <v>2</v>
      </c>
      <c r="HC23" s="252"/>
      <c r="HD23" s="252"/>
      <c r="HE23" s="252"/>
      <c r="HF23" s="251"/>
      <c r="HG23" s="44"/>
      <c r="HH23" s="226"/>
      <c r="HI23" s="227"/>
      <c r="HJ23" s="227"/>
      <c r="HK23" s="227"/>
      <c r="HL23" s="252">
        <v>2</v>
      </c>
      <c r="HM23" s="252"/>
      <c r="HN23" s="252"/>
      <c r="HO23" s="252"/>
      <c r="HP23" s="251"/>
      <c r="HQ23" s="44"/>
      <c r="HR23" s="226"/>
      <c r="HS23" s="227"/>
      <c r="HT23" s="227"/>
      <c r="HU23" s="227"/>
      <c r="HV23" s="252">
        <v>2</v>
      </c>
      <c r="HW23" s="252"/>
      <c r="HX23" s="252"/>
      <c r="HY23" s="252"/>
      <c r="HZ23" s="251"/>
      <c r="IA23" s="44"/>
      <c r="IB23" s="226"/>
      <c r="IC23" s="227"/>
      <c r="ID23" s="227"/>
      <c r="IE23" s="227"/>
      <c r="IF23" s="252">
        <v>2</v>
      </c>
      <c r="IG23" s="252"/>
      <c r="IH23" s="252"/>
      <c r="II23" s="252"/>
      <c r="IJ23" s="251"/>
      <c r="IK23" s="44"/>
      <c r="IL23" s="226"/>
      <c r="IM23" s="227"/>
      <c r="IN23" s="227"/>
      <c r="IO23" s="227"/>
      <c r="IP23" s="252">
        <v>2</v>
      </c>
      <c r="IQ23" s="252"/>
      <c r="IR23" s="252"/>
      <c r="IS23" s="252"/>
      <c r="IT23" s="251"/>
      <c r="IU23" s="44"/>
      <c r="IV23" s="226"/>
      <c r="IW23" s="227"/>
      <c r="IX23" s="227"/>
      <c r="IY23" s="227"/>
      <c r="IZ23" s="252">
        <v>2</v>
      </c>
      <c r="JA23" s="252"/>
      <c r="JB23" s="252"/>
      <c r="JC23" s="252"/>
      <c r="JD23" s="251"/>
      <c r="JE23" s="44"/>
      <c r="JF23" s="226"/>
      <c r="JG23" s="227"/>
      <c r="JH23" s="227"/>
      <c r="JI23" s="227"/>
      <c r="JJ23" s="252">
        <v>2</v>
      </c>
      <c r="JK23" s="252"/>
      <c r="JL23" s="252"/>
      <c r="JM23" s="252"/>
      <c r="JN23" s="251"/>
      <c r="JO23" s="44"/>
      <c r="JP23" s="226"/>
      <c r="JQ23" s="227"/>
      <c r="JR23" s="227"/>
      <c r="JS23" s="227"/>
      <c r="JT23" s="252">
        <v>2</v>
      </c>
      <c r="JU23" s="252"/>
      <c r="JV23" s="252"/>
      <c r="JW23" s="252"/>
      <c r="JX23" s="251"/>
      <c r="JY23" s="44"/>
      <c r="JZ23" s="226"/>
      <c r="KA23" s="227"/>
      <c r="KB23" s="227"/>
      <c r="KC23" s="227"/>
      <c r="KD23" s="252">
        <v>2</v>
      </c>
      <c r="KE23" s="252"/>
      <c r="KF23" s="252"/>
      <c r="KG23" s="252"/>
      <c r="KH23" s="251"/>
      <c r="KI23" s="44"/>
      <c r="KJ23" s="226"/>
      <c r="KK23" s="227"/>
      <c r="KL23" s="227"/>
      <c r="KM23" s="227"/>
      <c r="KN23" s="252">
        <v>2</v>
      </c>
      <c r="KO23" s="252"/>
      <c r="KP23" s="252"/>
      <c r="KQ23" s="252"/>
      <c r="KR23" s="251"/>
      <c r="KS23" s="44"/>
      <c r="KT23" s="226"/>
      <c r="KU23" s="227"/>
      <c r="KV23" s="227"/>
      <c r="KW23" s="227"/>
      <c r="KX23" s="252">
        <v>2</v>
      </c>
      <c r="KY23" s="252"/>
      <c r="KZ23" s="252"/>
      <c r="LA23" s="252"/>
      <c r="LB23" s="251"/>
      <c r="LC23" s="44"/>
      <c r="LD23" s="226"/>
      <c r="LE23" s="227"/>
      <c r="LF23" s="227"/>
      <c r="LG23" s="227"/>
      <c r="LH23" s="252">
        <v>2</v>
      </c>
      <c r="LI23" s="252"/>
      <c r="LJ23" s="252"/>
      <c r="LK23" s="252"/>
      <c r="LL23" s="251"/>
      <c r="LM23" s="44"/>
      <c r="LN23" s="226"/>
      <c r="LO23" s="227"/>
      <c r="LP23" s="227"/>
      <c r="LQ23" s="227"/>
      <c r="LR23" s="252">
        <v>2</v>
      </c>
      <c r="LS23" s="252"/>
      <c r="LT23" s="252"/>
      <c r="LU23" s="252"/>
      <c r="LV23" s="251"/>
      <c r="LW23" s="44"/>
      <c r="LX23" s="226"/>
      <c r="LY23" s="227"/>
      <c r="LZ23" s="227"/>
      <c r="MA23" s="227"/>
      <c r="MB23" s="252">
        <v>2</v>
      </c>
      <c r="MC23" s="252"/>
      <c r="MD23" s="252"/>
      <c r="ME23" s="252"/>
      <c r="MF23" s="251"/>
      <c r="MG23" s="44"/>
      <c r="MH23" s="226"/>
      <c r="MI23" s="227"/>
      <c r="MJ23" s="227"/>
      <c r="MK23" s="227"/>
      <c r="ML23" s="252">
        <v>2</v>
      </c>
      <c r="MM23" s="252"/>
      <c r="MN23" s="252"/>
      <c r="MO23" s="252"/>
      <c r="MP23" s="251"/>
      <c r="MQ23" s="44"/>
      <c r="MR23" s="226"/>
      <c r="MS23" s="227"/>
      <c r="MT23" s="227"/>
      <c r="MU23" s="227"/>
      <c r="MV23" s="252">
        <v>2</v>
      </c>
      <c r="MW23" s="252"/>
      <c r="MX23" s="252"/>
      <c r="MY23" s="252"/>
      <c r="MZ23" s="251"/>
    </row>
    <row r="24" spans="2:364" ht="12.75" customHeight="1" x14ac:dyDescent="0.2">
      <c r="B24" s="62">
        <v>61</v>
      </c>
      <c r="C24" s="13" t="str">
        <f>I17</f>
        <v>França</v>
      </c>
      <c r="D24" s="1">
        <v>1</v>
      </c>
      <c r="E24" s="2">
        <v>0</v>
      </c>
      <c r="F24" s="29" t="str">
        <f>I18</f>
        <v>Bélgica</v>
      </c>
      <c r="G24" s="1"/>
      <c r="H24" s="69"/>
      <c r="I24" s="48" t="str">
        <f>IF($B24&gt;$R$13,CONCATENATE("W",$B24),(IF(D24=E24,IF(G24&gt;H24,C24,F24),IF(D24&gt;E24,C24,F24))))</f>
        <v>França</v>
      </c>
      <c r="J24" s="49">
        <f>IF(D24=E24,2,IF(D24&gt;E24,1,3))</f>
        <v>1</v>
      </c>
      <c r="M24" s="322" t="s">
        <v>223</v>
      </c>
      <c r="N24" s="142">
        <v>102</v>
      </c>
      <c r="O24"/>
      <c r="P24" s="13" t="str">
        <f>V17</f>
        <v>Uruguai</v>
      </c>
      <c r="Q24" s="1">
        <v>0</v>
      </c>
      <c r="R24" s="2">
        <v>1</v>
      </c>
      <c r="S24" s="29" t="str">
        <f>V18</f>
        <v>Brasil</v>
      </c>
      <c r="T24" s="1"/>
      <c r="U24" s="2"/>
      <c r="V24" s="48" t="str">
        <f>IF($B24&gt;$R$13,CONCATENATE("W",$B24),(IF(Q24=R24,IF(T24&gt;U24,P24,S24),IF(Q24&gt;R24,P24,S24))))</f>
        <v>Brasil</v>
      </c>
      <c r="W24" s="48">
        <f>IF(Q24=R24,2,IF(Q24&gt;R24,1,3))</f>
        <v>3</v>
      </c>
      <c r="X24" s="61">
        <f>IF($B24&gt;$R$13,0,IF(AND($D24=Q24,$E24=R24),15,IF($J24=W24,6,0)+IF(OR($D24=Q24,$E24=R24),2,0))+IF($I24=V24,10,0)+IF(AND(Q24=R24,$G24=T24,$H24=U24),5,0))*2</f>
        <v>0</v>
      </c>
      <c r="Y24" s="44"/>
      <c r="Z24" s="13" t="str">
        <f>AF17</f>
        <v>Uruguai</v>
      </c>
      <c r="AA24" s="1">
        <v>0</v>
      </c>
      <c r="AB24" s="2">
        <v>2</v>
      </c>
      <c r="AC24" s="29" t="str">
        <f>AF18</f>
        <v>Brasil</v>
      </c>
      <c r="AD24" s="1"/>
      <c r="AE24" s="2"/>
      <c r="AF24" s="48" t="str">
        <f>IF($B24&gt;$R$13,CONCATENATE("W",$B24),(IF(AA24=AB24,IF(AD24&gt;AE24,Z24,AC24),IF(AA24&gt;AB24,Z24,AC24))))</f>
        <v>Brasil</v>
      </c>
      <c r="AG24" s="48">
        <f>IF(AA24=AB24,2,IF(AA24&gt;AB24,1,3))</f>
        <v>3</v>
      </c>
      <c r="AH24" s="61">
        <f>IF($B24&gt;$R$13,0,IF(AND($D24=AA24,$E24=AB24),15,IF($J24=AG24,6,0)+IF(OR($D24=AA24,$E24=AB24),2,0))+IF($I24=AF24,10,0)+IF(AND(AA24=AB24,$G24=AD24,$H24=AE24),5,0))*2</f>
        <v>0</v>
      </c>
      <c r="AI24" s="44"/>
      <c r="AJ24" s="13" t="str">
        <f>AP17</f>
        <v>França</v>
      </c>
      <c r="AK24" s="1">
        <v>0</v>
      </c>
      <c r="AL24" s="2">
        <v>2</v>
      </c>
      <c r="AM24" s="29" t="str">
        <f>AP18</f>
        <v>Brasil</v>
      </c>
      <c r="AN24" s="1"/>
      <c r="AO24" s="2"/>
      <c r="AP24" s="48" t="str">
        <f>IF($B24&gt;$R$13,CONCATENATE("W",$B24),(IF(AK24=AL24,IF(AN24&gt;AO24,AJ24,AM24),IF(AK24&gt;AL24,AJ24,AM24))))</f>
        <v>Brasil</v>
      </c>
      <c r="AQ24" s="48">
        <f>IF(AK24=AL24,2,IF(AK24&gt;AL24,1,3))</f>
        <v>3</v>
      </c>
      <c r="AR24" s="61">
        <f>IF($B24&gt;$R$13,0,IF(AND($D24=AK24,$E24=AL24),15,IF($J24=AQ24,6,0)+IF(OR($D24=AK24,$E24=AL24),2,0))+IF($I24=AP24,10,0)+IF(AND(AK24=AL24,$G24=AN24,$H24=AO24),5,0))*2</f>
        <v>0</v>
      </c>
      <c r="AS24" s="44"/>
      <c r="AT24" s="13" t="str">
        <f>AZ17</f>
        <v>Uruguai</v>
      </c>
      <c r="AU24" s="1">
        <v>1</v>
      </c>
      <c r="AV24" s="2">
        <v>3</v>
      </c>
      <c r="AW24" s="29" t="str">
        <f>AZ18</f>
        <v>Brasil</v>
      </c>
      <c r="AX24" s="1"/>
      <c r="AY24" s="2"/>
      <c r="AZ24" s="48" t="str">
        <f>IF($B24&gt;$R$13,CONCATENATE("W",$B24),(IF(AU24=AV24,IF(AX24&gt;AY24,AT24,AW24),IF(AU24&gt;AV24,AT24,AW24))))</f>
        <v>Brasil</v>
      </c>
      <c r="BA24" s="48">
        <f>IF(AU24=AV24,2,IF(AU24&gt;AV24,1,3))</f>
        <v>3</v>
      </c>
      <c r="BB24" s="61">
        <f>IF($B24&gt;$R$13,0,IF(AND($D24=AU24,$E24=AV24),15,IF($J24=BA24,6,0)+IF(OR($D24=AU24,$E24=AV24),2,0))+IF($I24=AZ24,10,0)+IF(AND(AU24=AV24,$G24=AX24,$H24=AY24),5,0))*2</f>
        <v>4</v>
      </c>
      <c r="BC24" s="44"/>
      <c r="BD24" s="13" t="str">
        <f>BJ17</f>
        <v>Uruguai</v>
      </c>
      <c r="BE24" s="1">
        <v>0</v>
      </c>
      <c r="BF24" s="2">
        <v>2</v>
      </c>
      <c r="BG24" s="29" t="str">
        <f>BJ18</f>
        <v>Brasil</v>
      </c>
      <c r="BH24" s="1"/>
      <c r="BI24" s="2"/>
      <c r="BJ24" s="48" t="str">
        <f>IF($B24&gt;$R$13,CONCATENATE("W",$B24),(IF(BE24=BF24,IF(BH24&gt;BI24,BD24,BG24),IF(BE24&gt;BF24,BD24,BG24))))</f>
        <v>Brasil</v>
      </c>
      <c r="BK24" s="48">
        <f>IF(BE24=BF24,2,IF(BE24&gt;BF24,1,3))</f>
        <v>3</v>
      </c>
      <c r="BL24" s="61">
        <f>IF($B24&gt;$R$13,0,IF(AND($D24=BE24,$E24=BF24),15,IF($J24=BK24,6,0)+IF(OR($D24=BE24,$E24=BF24),2,0))+IF($I24=BJ24,10,0)+IF(AND(BE24=BF24,$G24=BH24,$H24=BI24),5,0))*2</f>
        <v>0</v>
      </c>
      <c r="BM24" s="44"/>
      <c r="BN24" s="13" t="str">
        <f>BT17</f>
        <v>França</v>
      </c>
      <c r="BO24" s="1">
        <v>1</v>
      </c>
      <c r="BP24" s="2">
        <v>2</v>
      </c>
      <c r="BQ24" s="29" t="str">
        <f>BT18</f>
        <v>Brasil</v>
      </c>
      <c r="BR24" s="1"/>
      <c r="BS24" s="2"/>
      <c r="BT24" s="48" t="str">
        <f>IF($B24&gt;$R$13,CONCATENATE("W",$B24),(IF(BO24=BP24,IF(BR24&gt;BS24,BN24,BQ24),IF(BO24&gt;BP24,BN24,BQ24))))</f>
        <v>Brasil</v>
      </c>
      <c r="BU24" s="48">
        <f>IF(BO24=BP24,2,IF(BO24&gt;BP24,1,3))</f>
        <v>3</v>
      </c>
      <c r="BV24" s="61">
        <f>IF($B24&gt;$R$13,0,IF(AND($D24=BO24,$E24=BP24),15,IF($J24=BU24,6,0)+IF(OR($D24=BO24,$E24=BP24),2,0))+IF($I24=BT24,10,0)+IF(AND(BO24=BP24,$G24=BR24,$H24=BS24),5,0))*2</f>
        <v>4</v>
      </c>
      <c r="BW24" s="44"/>
      <c r="BX24" s="13" t="str">
        <f>CD17</f>
        <v>França</v>
      </c>
      <c r="BY24" s="1">
        <v>0</v>
      </c>
      <c r="BZ24" s="2">
        <v>2</v>
      </c>
      <c r="CA24" s="29" t="str">
        <f>CD18</f>
        <v>Brasil</v>
      </c>
      <c r="CB24" s="1"/>
      <c r="CC24" s="2"/>
      <c r="CD24" s="48" t="str">
        <f>IF($B24&gt;$R$13,CONCATENATE("W",$B24),(IF(BY24=BZ24,IF(CB24&gt;CC24,BX24,CA24),IF(BY24&gt;BZ24,BX24,CA24))))</f>
        <v>Brasil</v>
      </c>
      <c r="CE24" s="48">
        <f>IF(BY24=BZ24,2,IF(BY24&gt;BZ24,1,3))</f>
        <v>3</v>
      </c>
      <c r="CF24" s="61">
        <f>IF($B24&gt;$R$13,0,IF(AND($D24=BY24,$E24=BZ24),15,IF($J24=CE24,6,0)+IF(OR($D24=BY24,$E24=BZ24),2,0))+IF($I24=CD24,10,0)+IF(AND(BY24=BZ24,$G24=CB24,$H24=CC24),5,0))*2</f>
        <v>0</v>
      </c>
      <c r="CG24" s="44"/>
      <c r="CH24" s="13" t="str">
        <f>CN17</f>
        <v>Uruguai</v>
      </c>
      <c r="CI24" s="1">
        <v>1</v>
      </c>
      <c r="CJ24" s="2">
        <v>2</v>
      </c>
      <c r="CK24" s="29" t="str">
        <f>CN18</f>
        <v>Brasil</v>
      </c>
      <c r="CL24" s="1"/>
      <c r="CM24" s="2"/>
      <c r="CN24" s="48" t="str">
        <f>IF($B24&gt;$R$13,CONCATENATE("W",$B24),(IF(CI24=CJ24,IF(CL24&gt;CM24,CH24,CK24),IF(CI24&gt;CJ24,CH24,CK24))))</f>
        <v>Brasil</v>
      </c>
      <c r="CO24" s="48">
        <f>IF(CI24=CJ24,2,IF(CI24&gt;CJ24,1,3))</f>
        <v>3</v>
      </c>
      <c r="CP24" s="61">
        <f>IF($B24&gt;$R$13,0,IF(AND($D24=CI24,$E24=CJ24),15,IF($J24=CO24,6,0)+IF(OR($D24=CI24,$E24=CJ24),2,0))+IF($I24=CN24,10,0)+IF(AND(CI24=CJ24,$G24=CL24,$H24=CM24),5,0))*2</f>
        <v>4</v>
      </c>
      <c r="CQ24" s="44"/>
      <c r="CR24" s="13" t="str">
        <f>CX17</f>
        <v>Uruguai</v>
      </c>
      <c r="CS24" s="1">
        <v>0</v>
      </c>
      <c r="CT24" s="2">
        <v>1</v>
      </c>
      <c r="CU24" s="29" t="str">
        <f>CX18</f>
        <v>Brasil</v>
      </c>
      <c r="CV24" s="1"/>
      <c r="CW24" s="2"/>
      <c r="CX24" s="48" t="str">
        <f>IF($B24&gt;$R$13,CONCATENATE("W",$B24),(IF(CS24=CT24,IF(CV24&gt;CW24,CR24,CU24),IF(CS24&gt;CT24,CR24,CU24))))</f>
        <v>Brasil</v>
      </c>
      <c r="CY24" s="48">
        <f>IF(CS24=CT24,2,IF(CS24&gt;CT24,1,3))</f>
        <v>3</v>
      </c>
      <c r="CZ24" s="61">
        <f>IF($B24&gt;$R$13,0,IF(AND($D24=CS24,$E24=CT24),15,IF($J24=CY24,6,0)+IF(OR($D24=CS24,$E24=CT24),2,0))+IF($I24=CX24,10,0)+IF(AND(CS24=CT24,$G24=CV24,$H24=CW24),5,0))*2</f>
        <v>0</v>
      </c>
      <c r="DA24" s="44"/>
      <c r="DB24" s="13" t="str">
        <f>DH17</f>
        <v>França</v>
      </c>
      <c r="DC24" s="1">
        <v>0</v>
      </c>
      <c r="DD24" s="2">
        <v>1</v>
      </c>
      <c r="DE24" s="29" t="str">
        <f>DH18</f>
        <v>Brasil</v>
      </c>
      <c r="DF24" s="1"/>
      <c r="DG24" s="2"/>
      <c r="DH24" s="48" t="str">
        <f>IF($B24&gt;$R$13,CONCATENATE("W",$B24),(IF(DC24=DD24,IF(DF24&gt;DG24,DB24,DE24),IF(DC24&gt;DD24,DB24,DE24))))</f>
        <v>Brasil</v>
      </c>
      <c r="DI24" s="48">
        <f>IF(DC24=DD24,2,IF(DC24&gt;DD24,1,3))</f>
        <v>3</v>
      </c>
      <c r="DJ24" s="61">
        <f>IF($B24&gt;$R$13,0,IF(AND($D24=DC24,$E24=DD24),15,IF($J24=DI24,6,0)+IF(OR($D24=DC24,$E24=DD24),2,0))+IF($I24=DH24,10,0)+IF(AND(DC24=DD24,$G24=DF24,$H24=DG24),5,0))*2</f>
        <v>0</v>
      </c>
      <c r="DK24" s="44"/>
      <c r="DL24" s="13" t="str">
        <f>DR17</f>
        <v>França</v>
      </c>
      <c r="DM24" s="1">
        <v>2</v>
      </c>
      <c r="DN24" s="2">
        <v>1</v>
      </c>
      <c r="DO24" s="29" t="str">
        <f>DR18</f>
        <v>Brasil</v>
      </c>
      <c r="DP24" s="1"/>
      <c r="DQ24" s="2"/>
      <c r="DR24" s="48" t="str">
        <f>IF($B24&gt;$R$13,CONCATENATE("W",$B24),(IF(DM24=DN24,IF(DP24&gt;DQ24,DL24,DO24),IF(DM24&gt;DN24,DL24,DO24))))</f>
        <v>França</v>
      </c>
      <c r="DS24" s="48">
        <f>IF(DM24=DN24,2,IF(DM24&gt;DN24,1,3))</f>
        <v>1</v>
      </c>
      <c r="DT24" s="61">
        <f>IF($B24&gt;$R$13,0,IF(AND($D24=DM24,$E24=DN24),15,IF($J24=DS24,6,0)+IF(OR($D24=DM24,$E24=DN24),2,0))+IF($I24=DR24,10,0)+IF(AND(DM24=DN24,$G24=DP24,$H24=DQ24),5,0))*2</f>
        <v>32</v>
      </c>
      <c r="DU24" s="44"/>
      <c r="DV24" s="13" t="str">
        <f>EB17</f>
        <v>Uruguai</v>
      </c>
      <c r="DW24" s="1">
        <v>1</v>
      </c>
      <c r="DX24" s="2">
        <v>2</v>
      </c>
      <c r="DY24" s="29" t="str">
        <f>EB18</f>
        <v>Brasil</v>
      </c>
      <c r="DZ24" s="1"/>
      <c r="EA24" s="2"/>
      <c r="EB24" s="48" t="str">
        <f>IF($B24&gt;$R$13,CONCATENATE("W",$B24),(IF(DW24=DX24,IF(DZ24&gt;EA24,DV24,DY24),IF(DW24&gt;DX24,DV24,DY24))))</f>
        <v>Brasil</v>
      </c>
      <c r="EC24" s="48">
        <f>IF(DW24=DX24,2,IF(DW24&gt;DX24,1,3))</f>
        <v>3</v>
      </c>
      <c r="ED24" s="61">
        <f>IF($B24&gt;$R$13,0,IF(AND($D24=DW24,$E24=DX24),15,IF($J24=EC24,6,0)+IF(OR($D24=DW24,$E24=DX24),2,0))+IF($I24=EB24,10,0)+IF(AND(DW24=DX24,$G24=DZ24,$H24=EA24),5,0))*2</f>
        <v>4</v>
      </c>
      <c r="EE24" s="44"/>
      <c r="EF24" s="13" t="str">
        <f>EL17</f>
        <v>França</v>
      </c>
      <c r="EG24" s="1">
        <v>1</v>
      </c>
      <c r="EH24" s="2">
        <v>3</v>
      </c>
      <c r="EI24" s="29" t="str">
        <f>EL18</f>
        <v>Brasil</v>
      </c>
      <c r="EJ24" s="1"/>
      <c r="EK24" s="2"/>
      <c r="EL24" s="48" t="str">
        <f>IF($B24&gt;$R$13,CONCATENATE("W",$B24),(IF(EG24=EH24,IF(EJ24&gt;EK24,EF24,EI24),IF(EG24&gt;EH24,EF24,EI24))))</f>
        <v>Brasil</v>
      </c>
      <c r="EM24" s="48">
        <f>IF(EG24=EH24,2,IF(EG24&gt;EH24,1,3))</f>
        <v>3</v>
      </c>
      <c r="EN24" s="61">
        <f>IF($B24&gt;$R$13,0,IF(AND($D24=EG24,$E24=EH24),15,IF($J24=EM24,6,0)+IF(OR($D24=EG24,$E24=EH24),2,0))+IF($I24=EL24,10,0)+IF(AND(EG24=EH24,$G24=EJ24,$H24=EK24),5,0))*2</f>
        <v>4</v>
      </c>
      <c r="EO24" s="44"/>
      <c r="EP24" s="13" t="str">
        <f>EV17</f>
        <v>França</v>
      </c>
      <c r="EQ24" s="1">
        <v>0</v>
      </c>
      <c r="ER24" s="2">
        <v>2</v>
      </c>
      <c r="ES24" s="29" t="str">
        <f>EV18</f>
        <v>Brasil</v>
      </c>
      <c r="ET24" s="1"/>
      <c r="EU24" s="2"/>
      <c r="EV24" s="48" t="str">
        <f>IF($B24&gt;$R$13,CONCATENATE("W",$B24),(IF(EQ24=ER24,IF(ET24&gt;EU24,EP24,ES24),IF(EQ24&gt;ER24,EP24,ES24))))</f>
        <v>Brasil</v>
      </c>
      <c r="EW24" s="48">
        <f>IF(EQ24=ER24,2,IF(EQ24&gt;ER24,1,3))</f>
        <v>3</v>
      </c>
      <c r="EX24" s="61">
        <f>IF($B24&gt;$R$13,0,IF(AND($D24=EQ24,$E24=ER24),15,IF($J24=EW24,6,0)+IF(OR($D24=EQ24,$E24=ER24),2,0))+IF($I24=EV24,10,0)+IF(AND(EQ24=ER24,$G24=ET24,$H24=EU24),5,0))*2</f>
        <v>0</v>
      </c>
      <c r="EY24" s="44"/>
      <c r="EZ24" s="13" t="str">
        <f>FF17</f>
        <v>França</v>
      </c>
      <c r="FA24" s="1">
        <v>2</v>
      </c>
      <c r="FB24" s="2">
        <v>1</v>
      </c>
      <c r="FC24" s="29" t="str">
        <f>FF18</f>
        <v>Brasil</v>
      </c>
      <c r="FD24" s="1"/>
      <c r="FE24" s="2"/>
      <c r="FF24" s="48" t="str">
        <f>IF($B24&gt;$R$13,CONCATENATE("W",$B24),(IF(FA24=FB24,IF(FD24&gt;FE24,EZ24,FC24),IF(FA24&gt;FB24,EZ24,FC24))))</f>
        <v>França</v>
      </c>
      <c r="FG24" s="48">
        <f>IF(FA24=FB24,2,IF(FA24&gt;FB24,1,3))</f>
        <v>1</v>
      </c>
      <c r="FH24" s="61">
        <f>IF($B24&gt;$R$13,0,IF(AND($D24=FA24,$E24=FB24),15,IF($J24=FG24,6,0)+IF(OR($D24=FA24,$E24=FB24),2,0))+IF($I24=FF24,10,0)+IF(AND(FA24=FB24,$G24=FD24,$H24=FE24),5,0))*2</f>
        <v>32</v>
      </c>
      <c r="FI24" s="44"/>
      <c r="FJ24" s="13" t="str">
        <f>FP17</f>
        <v>França</v>
      </c>
      <c r="FK24" s="1">
        <v>1</v>
      </c>
      <c r="FL24" s="2">
        <v>2</v>
      </c>
      <c r="FM24" s="29" t="str">
        <f>FP18</f>
        <v>Brasil</v>
      </c>
      <c r="FN24" s="1"/>
      <c r="FO24" s="2"/>
      <c r="FP24" s="48" t="str">
        <f>IF($B24&gt;$R$13,CONCATENATE("W",$B24),(IF(FK24=FL24,IF(FN24&gt;FO24,FJ24,FM24),IF(FK24&gt;FL24,FJ24,FM24))))</f>
        <v>Brasil</v>
      </c>
      <c r="FQ24" s="48">
        <f>IF(FK24=FL24,2,IF(FK24&gt;FL24,1,3))</f>
        <v>3</v>
      </c>
      <c r="FR24" s="61">
        <f>IF($B24&gt;$R$13,0,IF(AND($D24=FK24,$E24=FL24),15,IF($J24=FQ24,6,0)+IF(OR($D24=FK24,$E24=FL24),2,0))+IF($I24=FP24,10,0)+IF(AND(FK24=FL24,$G24=FN24,$H24=FO24),5,0))*2</f>
        <v>4</v>
      </c>
      <c r="FS24" s="44"/>
      <c r="FT24" s="13" t="str">
        <f>FZ17</f>
        <v>França</v>
      </c>
      <c r="FU24" s="1">
        <v>1</v>
      </c>
      <c r="FV24" s="2">
        <v>2</v>
      </c>
      <c r="FW24" s="29" t="str">
        <f>FZ18</f>
        <v>Brasil</v>
      </c>
      <c r="FX24" s="1"/>
      <c r="FY24" s="2"/>
      <c r="FZ24" s="48" t="str">
        <f>IF($B24&gt;$R$13,CONCATENATE("W",$B24),(IF(FU24=FV24,IF(FX24&gt;FY24,FT24,FW24),IF(FU24&gt;FV24,FT24,FW24))))</f>
        <v>Brasil</v>
      </c>
      <c r="GA24" s="48">
        <f>IF(FU24=FV24,2,IF(FU24&gt;FV24,1,3))</f>
        <v>3</v>
      </c>
      <c r="GB24" s="61">
        <f>IF($B24&gt;$R$13,0,IF(AND($D24=FU24,$E24=FV24),15,IF($J24=GA24,6,0)+IF(OR($D24=FU24,$E24=FV24),2,0))+IF($I24=FZ24,10,0)+IF(AND(FU24=FV24,$G24=FX24,$H24=FY24),5,0))*2</f>
        <v>4</v>
      </c>
      <c r="GC24" s="44"/>
      <c r="GD24" s="13" t="str">
        <f>GJ17</f>
        <v>França</v>
      </c>
      <c r="GE24" s="1">
        <v>1</v>
      </c>
      <c r="GF24" s="2">
        <v>2</v>
      </c>
      <c r="GG24" s="29" t="str">
        <f>GJ18</f>
        <v>Brasil</v>
      </c>
      <c r="GH24" s="1"/>
      <c r="GI24" s="2"/>
      <c r="GJ24" s="48" t="str">
        <f>IF($B24&gt;$R$13,CONCATENATE("W",$B24),(IF(GE24=GF24,IF(GH24&gt;GI24,GD24,GG24),IF(GE24&gt;GF24,GD24,GG24))))</f>
        <v>Brasil</v>
      </c>
      <c r="GK24" s="48">
        <f>IF(GE24=GF24,2,IF(GE24&gt;GF24,1,3))</f>
        <v>3</v>
      </c>
      <c r="GL24" s="61">
        <f>IF($B24&gt;$R$13,0,IF(AND($D24=GE24,$E24=GF24),15,IF($J24=GK24,6,0)+IF(OR($D24=GE24,$E24=GF24),2,0))+IF($I24=GJ24,10,0)+IF(AND(GE24=GF24,$G24=GH24,$H24=GI24),5,0))*2</f>
        <v>4</v>
      </c>
      <c r="GM24" s="44"/>
      <c r="GN24" s="13" t="str">
        <f>GT17</f>
        <v>Uruguai</v>
      </c>
      <c r="GO24" s="1">
        <v>1</v>
      </c>
      <c r="GP24" s="2">
        <v>2</v>
      </c>
      <c r="GQ24" s="29" t="str">
        <f>GT18</f>
        <v>Brasil</v>
      </c>
      <c r="GR24" s="1"/>
      <c r="GS24" s="2"/>
      <c r="GT24" s="48" t="str">
        <f>IF($B24&gt;$R$13,CONCATENATE("W",$B24),(IF(GO24=GP24,IF(GR24&gt;GS24,GN24,GQ24),IF(GO24&gt;GP24,GN24,GQ24))))</f>
        <v>Brasil</v>
      </c>
      <c r="GU24" s="48">
        <f>IF(GO24=GP24,2,IF(GO24&gt;GP24,1,3))</f>
        <v>3</v>
      </c>
      <c r="GV24" s="61">
        <f>IF($B24&gt;$R$13,0,IF(AND($D24=GO24,$E24=GP24),15,IF($J24=GU24,6,0)+IF(OR($D24=GO24,$E24=GP24),2,0))+IF($I24=GT24,10,0)+IF(AND(GO24=GP24,$G24=GR24,$H24=GS24),5,0))*2</f>
        <v>4</v>
      </c>
      <c r="GW24" s="44"/>
      <c r="GX24" s="13" t="str">
        <f>HD17</f>
        <v>França</v>
      </c>
      <c r="GY24" s="1">
        <v>1</v>
      </c>
      <c r="GZ24" s="2">
        <v>3</v>
      </c>
      <c r="HA24" s="29" t="str">
        <f>HD18</f>
        <v>Brasil</v>
      </c>
      <c r="HB24" s="1"/>
      <c r="HC24" s="2"/>
      <c r="HD24" s="48" t="str">
        <f>IF($B24&gt;$R$13,CONCATENATE("W",$B24),(IF(GY24=GZ24,IF(HB24&gt;HC24,GX24,HA24),IF(GY24&gt;GZ24,GX24,HA24))))</f>
        <v>Brasil</v>
      </c>
      <c r="HE24" s="48">
        <f>IF(GY24=GZ24,2,IF(GY24&gt;GZ24,1,3))</f>
        <v>3</v>
      </c>
      <c r="HF24" s="61">
        <f>IF($B24&gt;$R$13,0,IF(AND($D24=GY24,$E24=GZ24),15,IF($J24=HE24,6,0)+IF(OR($D24=GY24,$E24=GZ24),2,0))+IF($I24=HD24,10,0)+IF(AND(GY24=GZ24,$G24=HB24,$H24=HC24),5,0))*2</f>
        <v>4</v>
      </c>
      <c r="HG24" s="44"/>
      <c r="HH24" s="13" t="str">
        <f>HN17</f>
        <v>França</v>
      </c>
      <c r="HI24" s="1">
        <v>0</v>
      </c>
      <c r="HJ24" s="2">
        <v>2</v>
      </c>
      <c r="HK24" s="29" t="str">
        <f>HN18</f>
        <v>Brasil</v>
      </c>
      <c r="HL24" s="1"/>
      <c r="HM24" s="2"/>
      <c r="HN24" s="48" t="str">
        <f>IF($B24&gt;$R$13,CONCATENATE("W",$B24),(IF(HI24=HJ24,IF(HL24&gt;HM24,HH24,HK24),IF(HI24&gt;HJ24,HH24,HK24))))</f>
        <v>Brasil</v>
      </c>
      <c r="HO24" s="48">
        <f>IF(HI24=HJ24,2,IF(HI24&gt;HJ24,1,3))</f>
        <v>3</v>
      </c>
      <c r="HP24" s="61">
        <f>IF($B24&gt;$R$13,0,IF(AND($D24=HI24,$E24=HJ24),15,IF($J24=HO24,6,0)+IF(OR($D24=HI24,$E24=HJ24),2,0))+IF($I24=HN24,10,0)+IF(AND(HI24=HJ24,$G24=HL24,$H24=HM24),5,0))*2</f>
        <v>0</v>
      </c>
      <c r="HQ24" s="44"/>
      <c r="HR24" s="13" t="str">
        <f>HX17</f>
        <v>Uruguai</v>
      </c>
      <c r="HS24" s="1">
        <v>0</v>
      </c>
      <c r="HT24" s="2">
        <v>1</v>
      </c>
      <c r="HU24" s="29" t="str">
        <f>HX18</f>
        <v>Brasil</v>
      </c>
      <c r="HV24" s="1"/>
      <c r="HW24" s="2"/>
      <c r="HX24" s="48" t="str">
        <f>IF($B24&gt;$R$13,CONCATENATE("W",$B24),(IF(HS24=HT24,IF(HV24&gt;HW24,HR24,HU24),IF(HS24&gt;HT24,HR24,HU24))))</f>
        <v>Brasil</v>
      </c>
      <c r="HY24" s="48">
        <f>IF(HS24=HT24,2,IF(HS24&gt;HT24,1,3))</f>
        <v>3</v>
      </c>
      <c r="HZ24" s="61">
        <f>IF($B24&gt;$R$13,0,IF(AND($D24=HS24,$E24=HT24),15,IF($J24=HY24,6,0)+IF(OR($D24=HS24,$E24=HT24),2,0))+IF($I24=HX24,10,0)+IF(AND(HS24=HT24,$G24=HV24,$H24=HW24),5,0))*2</f>
        <v>0</v>
      </c>
      <c r="IA24" s="44"/>
      <c r="IB24" s="13" t="str">
        <f>IH17</f>
        <v>França</v>
      </c>
      <c r="IC24" s="1">
        <v>0</v>
      </c>
      <c r="ID24" s="2">
        <v>1</v>
      </c>
      <c r="IE24" s="29" t="str">
        <f>IH18</f>
        <v>Brasil</v>
      </c>
      <c r="IF24" s="1"/>
      <c r="IG24" s="2"/>
      <c r="IH24" s="48" t="str">
        <f>IF($B24&gt;$R$13,CONCATENATE("W",$B24),(IF(IC24=ID24,IF(IF24&gt;IG24,IB24,IE24),IF(IC24&gt;ID24,IB24,IE24))))</f>
        <v>Brasil</v>
      </c>
      <c r="II24" s="48">
        <f>IF(IC24=ID24,2,IF(IC24&gt;ID24,1,3))</f>
        <v>3</v>
      </c>
      <c r="IJ24" s="61">
        <f>IF($B24&gt;$R$13,0,IF(AND($D24=IC24,$E24=ID24),15,IF($J24=II24,6,0)+IF(OR($D24=IC24,$E24=ID24),2,0))+IF($I24=IH24,10,0)+IF(AND(IC24=ID24,$G24=IF24,$H24=IG24),5,0))*2</f>
        <v>0</v>
      </c>
      <c r="IK24" s="44"/>
      <c r="IL24" s="13" t="str">
        <f>IR17</f>
        <v>França</v>
      </c>
      <c r="IM24" s="1">
        <v>2</v>
      </c>
      <c r="IN24" s="2">
        <v>2</v>
      </c>
      <c r="IO24" s="29" t="str">
        <f>IR18</f>
        <v>Brasil</v>
      </c>
      <c r="IP24" s="1">
        <v>3</v>
      </c>
      <c r="IQ24" s="2">
        <v>4</v>
      </c>
      <c r="IR24" s="48" t="str">
        <f>IF($B24&gt;$R$13,CONCATENATE("W",$B24),(IF(IM24=IN24,IF(IP24&gt;IQ24,IL24,IO24),IF(IM24&gt;IN24,IL24,IO24))))</f>
        <v>Brasil</v>
      </c>
      <c r="IS24" s="48">
        <f>IF(IM24=IN24,2,IF(IM24&gt;IN24,1,3))</f>
        <v>2</v>
      </c>
      <c r="IT24" s="61">
        <f>IF($B24&gt;$R$13,0,IF(AND($D24=IM24,$E24=IN24),15,IF($J24=IS24,6,0)+IF(OR($D24=IM24,$E24=IN24),2,0))+IF($I24=IR24,10,0)+IF(AND(IM24=IN24,$G24=IP24,$H24=IQ24),5,0))*2</f>
        <v>0</v>
      </c>
      <c r="IU24" s="44"/>
      <c r="IV24" s="13" t="str">
        <f>JB17</f>
        <v>França</v>
      </c>
      <c r="IW24" s="1">
        <v>0</v>
      </c>
      <c r="IX24" s="2">
        <v>2</v>
      </c>
      <c r="IY24" s="29" t="str">
        <f>JB18</f>
        <v>Brasil</v>
      </c>
      <c r="IZ24" s="1"/>
      <c r="JA24" s="2"/>
      <c r="JB24" s="48" t="str">
        <f>IF($B24&gt;$R$13,CONCATENATE("W",$B24),(IF(IW24=IX24,IF(IZ24&gt;JA24,IV24,IY24),IF(IW24&gt;IX24,IV24,IY24))))</f>
        <v>Brasil</v>
      </c>
      <c r="JC24" s="48">
        <f>IF(IW24=IX24,2,IF(IW24&gt;IX24,1,3))</f>
        <v>3</v>
      </c>
      <c r="JD24" s="61">
        <f>IF($B24&gt;$R$13,0,IF(AND($D24=IW24,$E24=IX24),15,IF($J24=JC24,6,0)+IF(OR($D24=IW24,$E24=IX24),2,0))+IF($I24=JB24,10,0)+IF(AND(IW24=IX24,$G24=IZ24,$H24=JA24),5,0))*2</f>
        <v>0</v>
      </c>
      <c r="JE24" s="44"/>
      <c r="JF24" s="13" t="str">
        <f>JL17</f>
        <v>Uruguai</v>
      </c>
      <c r="JG24" s="1"/>
      <c r="JH24" s="2"/>
      <c r="JI24" s="29" t="str">
        <f>JL18</f>
        <v>Bélgica</v>
      </c>
      <c r="JJ24" s="1"/>
      <c r="JK24" s="2"/>
      <c r="JL24" s="48" t="str">
        <f>IF($B24&gt;$R$13,CONCATENATE("W",$B24),(IF(JG24=JH24,IF(JJ24&gt;JK24,JF24,JI24),IF(JG24&gt;JH24,JF24,JI24))))</f>
        <v>Bélgica</v>
      </c>
      <c r="JM24" s="48">
        <f>IF(JG24=JH24,2,IF(JG24&gt;JH24,1,3))</f>
        <v>2</v>
      </c>
      <c r="JN24" s="61">
        <f>IF($B24&gt;$R$13,0,IF(AND($D24=JG24,$E24=JH24),15,IF($J24=JM24,6,0)+IF(OR($D24=JG24,$E24=JH24),2,0))+IF($I24=JL24,10,0)+IF(AND(JG24=JH24,$G24=JJ24,$H24=JK24),5,0))*2</f>
        <v>14</v>
      </c>
      <c r="JO24" s="44"/>
      <c r="JP24" s="13" t="str">
        <f>JV17</f>
        <v>Uruguai</v>
      </c>
      <c r="JQ24" s="1"/>
      <c r="JR24" s="2"/>
      <c r="JS24" s="29" t="str">
        <f>JV18</f>
        <v>Bélgica</v>
      </c>
      <c r="JT24" s="1"/>
      <c r="JU24" s="2"/>
      <c r="JV24" s="48" t="str">
        <f>IF($B24&gt;$R$13,CONCATENATE("W",$B24),(IF(JQ24=JR24,IF(JT24&gt;JU24,JP24,JS24),IF(JQ24&gt;JR24,JP24,JS24))))</f>
        <v>Bélgica</v>
      </c>
      <c r="JW24" s="48">
        <f>IF(JQ24=JR24,2,IF(JQ24&gt;JR24,1,3))</f>
        <v>2</v>
      </c>
      <c r="JX24" s="61">
        <f>IF($B24&gt;$R$13,0,IF(AND($D24=JQ24,$E24=JR24),15,IF($J24=JW24,6,0)+IF(OR($D24=JQ24,$E24=JR24),2,0))+IF($I24=JV24,10,0)+IF(AND(JQ24=JR24,$G24=JT24,$H24=JU24),5,0))*2</f>
        <v>14</v>
      </c>
      <c r="JY24" s="44"/>
      <c r="JZ24" s="13" t="str">
        <f>KF17</f>
        <v>Uruguai</v>
      </c>
      <c r="KA24" s="1"/>
      <c r="KB24" s="2"/>
      <c r="KC24" s="29" t="str">
        <f>KF18</f>
        <v>Bélgica</v>
      </c>
      <c r="KD24" s="1"/>
      <c r="KE24" s="2"/>
      <c r="KF24" s="48" t="str">
        <f>IF($B24&gt;$R$13,CONCATENATE("W",$B24),(IF(KA24=KB24,IF(KD24&gt;KE24,JZ24,KC24),IF(KA24&gt;KB24,JZ24,KC24))))</f>
        <v>Bélgica</v>
      </c>
      <c r="KG24" s="48">
        <f>IF(KA24=KB24,2,IF(KA24&gt;KB24,1,3))</f>
        <v>2</v>
      </c>
      <c r="KH24" s="61">
        <f>IF($B24&gt;$R$13,0,IF(AND($D24=KA24,$E24=KB24),15,IF($J24=KG24,6,0)+IF(OR($D24=KA24,$E24=KB24),2,0))+IF($I24=KF24,10,0)+IF(AND(KA24=KB24,$G24=KD24,$H24=KE24),5,0))*2</f>
        <v>14</v>
      </c>
      <c r="KI24" s="44"/>
      <c r="KJ24" s="13" t="str">
        <f>KP17</f>
        <v>Uruguai</v>
      </c>
      <c r="KK24" s="1"/>
      <c r="KL24" s="2"/>
      <c r="KM24" s="29" t="str">
        <f>KP18</f>
        <v>Bélgica</v>
      </c>
      <c r="KN24" s="1"/>
      <c r="KO24" s="2"/>
      <c r="KP24" s="48" t="str">
        <f>IF($B24&gt;$R$13,CONCATENATE("W",$B24),(IF(KK24=KL24,IF(KN24&gt;KO24,KJ24,KM24),IF(KK24&gt;KL24,KJ24,KM24))))</f>
        <v>Bélgica</v>
      </c>
      <c r="KQ24" s="48">
        <f>IF(KK24=KL24,2,IF(KK24&gt;KL24,1,3))</f>
        <v>2</v>
      </c>
      <c r="KR24" s="61">
        <f>IF($B24&gt;$R$13,0,IF(AND($D24=KK24,$E24=KL24),15,IF($J24=KQ24,6,0)+IF(OR($D24=KK24,$E24=KL24),2,0))+IF($I24=KP24,10,0)+IF(AND(KK24=KL24,$G24=KN24,$H24=KO24),5,0))*2</f>
        <v>14</v>
      </c>
      <c r="KS24" s="44"/>
      <c r="KT24" s="13" t="str">
        <f>KZ17</f>
        <v>Uruguai</v>
      </c>
      <c r="KU24" s="1"/>
      <c r="KV24" s="2"/>
      <c r="KW24" s="29" t="str">
        <f>KZ18</f>
        <v>Bélgica</v>
      </c>
      <c r="KX24" s="1"/>
      <c r="KY24" s="2"/>
      <c r="KZ24" s="48" t="str">
        <f>IF($B24&gt;$R$13,CONCATENATE("W",$B24),(IF(KU24=KV24,IF(KX24&gt;KY24,KT24,KW24),IF(KU24&gt;KV24,KT24,KW24))))</f>
        <v>Bélgica</v>
      </c>
      <c r="LA24" s="48">
        <f>IF(KU24=KV24,2,IF(KU24&gt;KV24,1,3))</f>
        <v>2</v>
      </c>
      <c r="LB24" s="61">
        <f>IF($B24&gt;$R$13,0,IF(AND($D24=KU24,$E24=KV24),15,IF($J24=LA24,6,0)+IF(OR($D24=KU24,$E24=KV24),2,0))+IF($I24=KZ24,10,0)+IF(AND(KU24=KV24,$G24=KX24,$H24=KY24),5,0))*2</f>
        <v>14</v>
      </c>
      <c r="LC24" s="44"/>
      <c r="LD24" s="13" t="str">
        <f>LJ17</f>
        <v>Uruguai</v>
      </c>
      <c r="LE24" s="1"/>
      <c r="LF24" s="2"/>
      <c r="LG24" s="29" t="str">
        <f>LJ18</f>
        <v>Bélgica</v>
      </c>
      <c r="LH24" s="1"/>
      <c r="LI24" s="2"/>
      <c r="LJ24" s="48" t="str">
        <f>IF($B24&gt;$R$13,CONCATENATE("W",$B24),(IF(LE24=LF24,IF(LH24&gt;LI24,LD24,LG24),IF(LE24&gt;LF24,LD24,LG24))))</f>
        <v>Bélgica</v>
      </c>
      <c r="LK24" s="48">
        <f>IF(LE24=LF24,2,IF(LE24&gt;LF24,1,3))</f>
        <v>2</v>
      </c>
      <c r="LL24" s="61">
        <f>IF($B24&gt;$R$13,0,IF(AND($D24=LE24,$E24=LF24),15,IF($J24=LK24,6,0)+IF(OR($D24=LE24,$E24=LF24),2,0))+IF($I24=LJ24,10,0)+IF(AND(LE24=LF24,$G24=LH24,$H24=LI24),5,0))*2</f>
        <v>14</v>
      </c>
      <c r="LM24" s="44"/>
      <c r="LN24" s="13" t="str">
        <f>LT17</f>
        <v>Uruguai</v>
      </c>
      <c r="LO24" s="1"/>
      <c r="LP24" s="2"/>
      <c r="LQ24" s="29" t="str">
        <f>LT18</f>
        <v>Bélgica</v>
      </c>
      <c r="LR24" s="1"/>
      <c r="LS24" s="2"/>
      <c r="LT24" s="48" t="str">
        <f>IF($B24&gt;$R$13,CONCATENATE("W",$B24),(IF(LO24=LP24,IF(LR24&gt;LS24,LN24,LQ24),IF(LO24&gt;LP24,LN24,LQ24))))</f>
        <v>Bélgica</v>
      </c>
      <c r="LU24" s="48">
        <f>IF(LO24=LP24,2,IF(LO24&gt;LP24,1,3))</f>
        <v>2</v>
      </c>
      <c r="LV24" s="61">
        <f>IF($B24&gt;$R$13,0,IF(AND($D24=LO24,$E24=LP24),15,IF($J24=LU24,6,0)+IF(OR($D24=LO24,$E24=LP24),2,0))+IF($I24=LT24,10,0)+IF(AND(LO24=LP24,$G24=LR24,$H24=LS24),5,0))*2</f>
        <v>14</v>
      </c>
      <c r="LW24" s="44"/>
      <c r="LX24" s="13" t="str">
        <f>MD17</f>
        <v>Uruguai</v>
      </c>
      <c r="LY24" s="1"/>
      <c r="LZ24" s="2"/>
      <c r="MA24" s="29" t="str">
        <f>MD18</f>
        <v>Bélgica</v>
      </c>
      <c r="MB24" s="1"/>
      <c r="MC24" s="2"/>
      <c r="MD24" s="48" t="str">
        <f>IF($B24&gt;$R$13,CONCATENATE("W",$B24),(IF(LY24=LZ24,IF(MB24&gt;MC24,LX24,MA24),IF(LY24&gt;LZ24,LX24,MA24))))</f>
        <v>Bélgica</v>
      </c>
      <c r="ME24" s="48">
        <f>IF(LY24=LZ24,2,IF(LY24&gt;LZ24,1,3))</f>
        <v>2</v>
      </c>
      <c r="MF24" s="61">
        <f>IF($B24&gt;$R$13,0,IF(AND($D24=LY24,$E24=LZ24),15,IF($J24=ME24,6,0)+IF(OR($D24=LY24,$E24=LZ24),2,0))+IF($I24=MD24,10,0)+IF(AND(LY24=LZ24,$G24=MB24,$H24=MC24),5,0))*2</f>
        <v>14</v>
      </c>
      <c r="MG24" s="44"/>
      <c r="MH24" s="13" t="str">
        <f>MN17</f>
        <v>Uruguai</v>
      </c>
      <c r="MI24" s="1"/>
      <c r="MJ24" s="2"/>
      <c r="MK24" s="29" t="str">
        <f>MN18</f>
        <v>Bélgica</v>
      </c>
      <c r="ML24" s="1"/>
      <c r="MM24" s="2"/>
      <c r="MN24" s="48" t="str">
        <f>IF($B24&gt;$R$13,CONCATENATE("W",$B24),(IF(MI24=MJ24,IF(ML24&gt;MM24,MH24,MK24),IF(MI24&gt;MJ24,MH24,MK24))))</f>
        <v>Bélgica</v>
      </c>
      <c r="MO24" s="48">
        <f>IF(MI24=MJ24,2,IF(MI24&gt;MJ24,1,3))</f>
        <v>2</v>
      </c>
      <c r="MP24" s="61">
        <f>IF($B24&gt;$R$13,0,IF(AND($D24=MI24,$E24=MJ24),15,IF($J24=MO24,6,0)+IF(OR($D24=MI24,$E24=MJ24),2,0))+IF($I24=MN24,10,0)+IF(AND(MI24=MJ24,$G24=ML24,$H24=MM24),5,0))*2</f>
        <v>14</v>
      </c>
      <c r="MQ24" s="44"/>
      <c r="MR24" s="13" t="str">
        <f>MX17</f>
        <v>Uruguai</v>
      </c>
      <c r="MS24" s="1"/>
      <c r="MT24" s="2"/>
      <c r="MU24" s="29" t="str">
        <f>MX18</f>
        <v>Bélgica</v>
      </c>
      <c r="MV24" s="1"/>
      <c r="MW24" s="2"/>
      <c r="MX24" s="48" t="str">
        <f>IF($B24&gt;$R$13,CONCATENATE("W",$B24),(IF(MS24=MT24,IF(MV24&gt;MW24,MR24,MU24),IF(MS24&gt;MT24,MR24,MU24))))</f>
        <v>Bélgica</v>
      </c>
      <c r="MY24" s="48">
        <f>IF(MS24=MT24,2,IF(MS24&gt;MT24,1,3))</f>
        <v>2</v>
      </c>
      <c r="MZ24" s="61">
        <f>IF($B24&gt;$R$13,0,IF(AND($D24=MS24,$E24=MT24),15,IF($J24=MY24,6,0)+IF(OR($D24=MS24,$E24=MT24),2,0))+IF($I24=MX24,10,0)+IF(AND(MS24=MT24,$G24=MV24,$H24=MW24),5,0))*2</f>
        <v>14</v>
      </c>
    </row>
    <row r="25" spans="2:364" ht="12.75" customHeight="1" x14ac:dyDescent="0.2">
      <c r="B25" s="64">
        <v>62</v>
      </c>
      <c r="C25" s="17" t="str">
        <f>I19</f>
        <v>Croácia</v>
      </c>
      <c r="D25" s="34">
        <v>2</v>
      </c>
      <c r="E25" s="35">
        <v>1</v>
      </c>
      <c r="F25" s="201" t="str">
        <f>I20</f>
        <v>Inglaterra</v>
      </c>
      <c r="G25" s="34"/>
      <c r="H25" s="71"/>
      <c r="I25" s="48" t="str">
        <f>IF($B25&gt;$R$13,CONCATENATE("W",$B25),(IF(D25=E25,IF(G25&gt;H25,C25,F25),IF(D25&gt;E25,C25,F25))))</f>
        <v>Croácia</v>
      </c>
      <c r="J25" s="49">
        <f>IF(D25=E25,2,IF(D25&gt;E25,1,3))</f>
        <v>1</v>
      </c>
      <c r="M25" s="322" t="s">
        <v>244</v>
      </c>
      <c r="N25" s="142">
        <v>100</v>
      </c>
      <c r="O25"/>
      <c r="P25" s="17" t="str">
        <f>V19</f>
        <v>Croácia</v>
      </c>
      <c r="Q25" s="18">
        <v>1</v>
      </c>
      <c r="R25" s="19">
        <v>2</v>
      </c>
      <c r="S25" s="201" t="str">
        <f>V20</f>
        <v>Inglaterra</v>
      </c>
      <c r="T25" s="18"/>
      <c r="U25" s="19"/>
      <c r="V25" s="58" t="str">
        <f>IF($B25&gt;$R$13,CONCATENATE("W",$B25),(IF(Q25=R25,IF(T25&gt;U25,P25,S25),IF(Q25&gt;R25,P25,S25))))</f>
        <v>Inglaterra</v>
      </c>
      <c r="W25" s="58">
        <f>IF(Q25=R25,2,IF(Q25&gt;R25,1,3))</f>
        <v>3</v>
      </c>
      <c r="X25" s="199">
        <f>IF($B25&gt;$R$13,0,IF(AND($D25=Q25,$E25=R25),15,IF($J25=W25,6,0)+IF(OR($D25=Q25,$E25=R25),2,0))+IF($I25=V25,10,0)+IF(AND(Q25=R25,$G25=T25,$H25=U25),5,0))*2</f>
        <v>0</v>
      </c>
      <c r="Y25" s="44"/>
      <c r="Z25" s="17" t="str">
        <f>AF19</f>
        <v>Croácia</v>
      </c>
      <c r="AA25" s="18">
        <v>1</v>
      </c>
      <c r="AB25" s="19">
        <v>2</v>
      </c>
      <c r="AC25" s="201" t="str">
        <f>AF20</f>
        <v>Inglaterra</v>
      </c>
      <c r="AD25" s="18"/>
      <c r="AE25" s="19"/>
      <c r="AF25" s="58" t="str">
        <f>IF($B25&gt;$R$13,CONCATENATE("W",$B25),(IF(AA25=AB25,IF(AD25&gt;AE25,Z25,AC25),IF(AA25&gt;AB25,Z25,AC25))))</f>
        <v>Inglaterra</v>
      </c>
      <c r="AG25" s="58">
        <f>IF(AA25=AB25,2,IF(AA25&gt;AB25,1,3))</f>
        <v>3</v>
      </c>
      <c r="AH25" s="199">
        <f>IF($B25&gt;$R$13,0,IF(AND($D25=AA25,$E25=AB25),15,IF($J25=AG25,6,0)+IF(OR($D25=AA25,$E25=AB25),2,0))+IF($I25=AF25,10,0)+IF(AND(AA25=AB25,$G25=AD25,$H25=AE25),5,0))*2</f>
        <v>0</v>
      </c>
      <c r="AI25" s="44"/>
      <c r="AJ25" s="17" t="str">
        <f>AP19</f>
        <v>Croácia</v>
      </c>
      <c r="AK25" s="18">
        <v>2</v>
      </c>
      <c r="AL25" s="19">
        <v>1</v>
      </c>
      <c r="AM25" s="201" t="str">
        <f>AP20</f>
        <v>Suécia</v>
      </c>
      <c r="AN25" s="18"/>
      <c r="AO25" s="19"/>
      <c r="AP25" s="58" t="str">
        <f>IF($B25&gt;$R$13,CONCATENATE("W",$B25),(IF(AK25=AL25,IF(AN25&gt;AO25,AJ25,AM25),IF(AK25&gt;AL25,AJ25,AM25))))</f>
        <v>Croácia</v>
      </c>
      <c r="AQ25" s="58">
        <f>IF(AK25=AL25,2,IF(AK25&gt;AL25,1,3))</f>
        <v>1</v>
      </c>
      <c r="AR25" s="199">
        <f>IF($B25&gt;$R$13,0,IF(AND($D25=AK25,$E25=AL25),15,IF($J25=AQ25,6,0)+IF(OR($D25=AK25,$E25=AL25),2,0))+IF($I25=AP25,10,0)+IF(AND(AK25=AL25,$G25=AN25,$H25=AO25),5,0))*2</f>
        <v>50</v>
      </c>
      <c r="AS25" s="44"/>
      <c r="AT25" s="17" t="str">
        <f>AZ19</f>
        <v>Croácia</v>
      </c>
      <c r="AU25" s="18">
        <v>0</v>
      </c>
      <c r="AV25" s="19">
        <v>0</v>
      </c>
      <c r="AW25" s="201" t="str">
        <f>AZ20</f>
        <v>Inglaterra</v>
      </c>
      <c r="AX25" s="18">
        <v>3</v>
      </c>
      <c r="AY25" s="19">
        <v>4</v>
      </c>
      <c r="AZ25" s="58" t="str">
        <f>IF($B25&gt;$R$13,CONCATENATE("W",$B25),(IF(AU25=AV25,IF(AX25&gt;AY25,AT25,AW25),IF(AU25&gt;AV25,AT25,AW25))))</f>
        <v>Inglaterra</v>
      </c>
      <c r="BA25" s="58">
        <f>IF(AU25=AV25,2,IF(AU25&gt;AV25,1,3))</f>
        <v>2</v>
      </c>
      <c r="BB25" s="199">
        <f>IF($B25&gt;$R$13,0,IF(AND($D25=AU25,$E25=AV25),15,IF($J25=BA25,6,0)+IF(OR($D25=AU25,$E25=AV25),2,0))+IF($I25=AZ25,10,0)+IF(AND(AU25=AV25,$G25=AX25,$H25=AY25),5,0))*2</f>
        <v>0</v>
      </c>
      <c r="BC25" s="44"/>
      <c r="BD25" s="17" t="str">
        <f>BJ19</f>
        <v>Russia</v>
      </c>
      <c r="BE25" s="18">
        <v>0</v>
      </c>
      <c r="BF25" s="19">
        <v>0</v>
      </c>
      <c r="BG25" s="201" t="str">
        <f>BJ20</f>
        <v>Inglaterra</v>
      </c>
      <c r="BH25" s="18">
        <v>4</v>
      </c>
      <c r="BI25" s="19">
        <v>5</v>
      </c>
      <c r="BJ25" s="58" t="str">
        <f>IF($B25&gt;$R$13,CONCATENATE("W",$B25),(IF(BE25=BF25,IF(BH25&gt;BI25,BD25,BG25),IF(BE25&gt;BF25,BD25,BG25))))</f>
        <v>Inglaterra</v>
      </c>
      <c r="BK25" s="58">
        <f>IF(BE25=BF25,2,IF(BE25&gt;BF25,1,3))</f>
        <v>2</v>
      </c>
      <c r="BL25" s="199">
        <f>IF($B25&gt;$R$13,0,IF(AND($D25=BE25,$E25=BF25),15,IF($J25=BK25,6,0)+IF(OR($D25=BE25,$E25=BF25),2,0))+IF($I25=BJ25,10,0)+IF(AND(BE25=BF25,$G25=BH25,$H25=BI25),5,0))*2</f>
        <v>0</v>
      </c>
      <c r="BM25" s="44"/>
      <c r="BN25" s="17" t="str">
        <f>BT19</f>
        <v>Russia</v>
      </c>
      <c r="BO25" s="18">
        <v>1</v>
      </c>
      <c r="BP25" s="19">
        <v>2</v>
      </c>
      <c r="BQ25" s="201" t="str">
        <f>BT20</f>
        <v>Inglaterra</v>
      </c>
      <c r="BR25" s="18"/>
      <c r="BS25" s="19"/>
      <c r="BT25" s="58" t="str">
        <f>IF($B25&gt;$R$13,CONCATENATE("W",$B25),(IF(BO25=BP25,IF(BR25&gt;BS25,BN25,BQ25),IF(BO25&gt;BP25,BN25,BQ25))))</f>
        <v>Inglaterra</v>
      </c>
      <c r="BU25" s="58">
        <f>IF(BO25=BP25,2,IF(BO25&gt;BP25,1,3))</f>
        <v>3</v>
      </c>
      <c r="BV25" s="199">
        <f>IF($B25&gt;$R$13,0,IF(AND($D25=BO25,$E25=BP25),15,IF($J25=BU25,6,0)+IF(OR($D25=BO25,$E25=BP25),2,0))+IF($I25=BT25,10,0)+IF(AND(BO25=BP25,$G25=BR25,$H25=BS25),5,0))*2</f>
        <v>0</v>
      </c>
      <c r="BW25" s="44"/>
      <c r="BX25" s="17" t="str">
        <f>CD19</f>
        <v>Russia</v>
      </c>
      <c r="BY25" s="18">
        <v>0</v>
      </c>
      <c r="BZ25" s="19">
        <v>1</v>
      </c>
      <c r="CA25" s="201" t="str">
        <f>CD20</f>
        <v>Inglaterra</v>
      </c>
      <c r="CB25" s="18"/>
      <c r="CC25" s="19"/>
      <c r="CD25" s="58" t="str">
        <f>IF($B25&gt;$R$13,CONCATENATE("W",$B25),(IF(BY25=BZ25,IF(CB25&gt;CC25,BX25,CA25),IF(BY25&gt;BZ25,BX25,CA25))))</f>
        <v>Inglaterra</v>
      </c>
      <c r="CE25" s="58">
        <f>IF(BY25=BZ25,2,IF(BY25&gt;BZ25,1,3))</f>
        <v>3</v>
      </c>
      <c r="CF25" s="199">
        <f>IF($B25&gt;$R$13,0,IF(AND($D25=BY25,$E25=BZ25),15,IF($J25=CE25,6,0)+IF(OR($D25=BY25,$E25=BZ25),2,0))+IF($I25=CD25,10,0)+IF(AND(BY25=BZ25,$G25=CB25,$H25=CC25),5,0))*2</f>
        <v>4</v>
      </c>
      <c r="CG25" s="44"/>
      <c r="CH25" s="17" t="str">
        <f>CN19</f>
        <v>Croácia</v>
      </c>
      <c r="CI25" s="18">
        <v>0</v>
      </c>
      <c r="CJ25" s="19">
        <v>1</v>
      </c>
      <c r="CK25" s="201" t="str">
        <f>CN20</f>
        <v>Suécia</v>
      </c>
      <c r="CL25" s="18"/>
      <c r="CM25" s="19"/>
      <c r="CN25" s="58" t="str">
        <f>IF($B25&gt;$R$13,CONCATENATE("W",$B25),(IF(CI25=CJ25,IF(CL25&gt;CM25,CH25,CK25),IF(CI25&gt;CJ25,CH25,CK25))))</f>
        <v>Suécia</v>
      </c>
      <c r="CO25" s="58">
        <f>IF(CI25=CJ25,2,IF(CI25&gt;CJ25,1,3))</f>
        <v>3</v>
      </c>
      <c r="CP25" s="199">
        <f>IF($B25&gt;$R$13,0,IF(AND($D25=CI25,$E25=CJ25),15,IF($J25=CO25,6,0)+IF(OR($D25=CI25,$E25=CJ25),2,0))+IF($I25=CN25,10,0)+IF(AND(CI25=CJ25,$G25=CL25,$H25=CM25),5,0))*2</f>
        <v>4</v>
      </c>
      <c r="CQ25" s="44"/>
      <c r="CR25" s="17" t="str">
        <f>CX19</f>
        <v>Croácia</v>
      </c>
      <c r="CS25" s="18">
        <v>1</v>
      </c>
      <c r="CT25" s="19">
        <v>2</v>
      </c>
      <c r="CU25" s="201" t="str">
        <f>CX20</f>
        <v>Suécia</v>
      </c>
      <c r="CV25" s="18"/>
      <c r="CW25" s="19"/>
      <c r="CX25" s="58" t="str">
        <f>IF($B25&gt;$R$13,CONCATENATE("W",$B25),(IF(CS25=CT25,IF(CV25&gt;CW25,CR25,CU25),IF(CS25&gt;CT25,CR25,CU25))))</f>
        <v>Suécia</v>
      </c>
      <c r="CY25" s="58">
        <f>IF(CS25=CT25,2,IF(CS25&gt;CT25,1,3))</f>
        <v>3</v>
      </c>
      <c r="CZ25" s="199">
        <f>IF($B25&gt;$R$13,0,IF(AND($D25=CS25,$E25=CT25),15,IF($J25=CY25,6,0)+IF(OR($D25=CS25,$E25=CT25),2,0))+IF($I25=CX25,10,0)+IF(AND(CS25=CT25,$G25=CV25,$H25=CW25),5,0))*2</f>
        <v>0</v>
      </c>
      <c r="DA25" s="44"/>
      <c r="DB25" s="17" t="str">
        <f>DH19</f>
        <v>Croácia</v>
      </c>
      <c r="DC25" s="18">
        <v>1</v>
      </c>
      <c r="DD25" s="19">
        <v>1</v>
      </c>
      <c r="DE25" s="201" t="str">
        <f>DH20</f>
        <v>Suécia</v>
      </c>
      <c r="DF25" s="18">
        <v>4</v>
      </c>
      <c r="DG25" s="19">
        <v>5</v>
      </c>
      <c r="DH25" s="58" t="str">
        <f>IF($B25&gt;$R$13,CONCATENATE("W",$B25),(IF(DC25=DD25,IF(DF25&gt;DG25,DB25,DE25),IF(DC25&gt;DD25,DB25,DE25))))</f>
        <v>Suécia</v>
      </c>
      <c r="DI25" s="58">
        <f>IF(DC25=DD25,2,IF(DC25&gt;DD25,1,3))</f>
        <v>2</v>
      </c>
      <c r="DJ25" s="199">
        <f>IF($B25&gt;$R$13,0,IF(AND($D25=DC25,$E25=DD25),15,IF($J25=DI25,6,0)+IF(OR($D25=DC25,$E25=DD25),2,0))+IF($I25=DH25,10,0)+IF(AND(DC25=DD25,$G25=DF25,$H25=DG25),5,0))*2</f>
        <v>4</v>
      </c>
      <c r="DK25" s="44"/>
      <c r="DL25" s="17" t="str">
        <f>DR19</f>
        <v>Croácia</v>
      </c>
      <c r="DM25" s="18">
        <v>1</v>
      </c>
      <c r="DN25" s="19">
        <v>2</v>
      </c>
      <c r="DO25" s="201" t="str">
        <f>DR20</f>
        <v>Inglaterra</v>
      </c>
      <c r="DP25" s="18"/>
      <c r="DQ25" s="19"/>
      <c r="DR25" s="58" t="str">
        <f>IF($B25&gt;$R$13,CONCATENATE("W",$B25),(IF(DM25=DN25,IF(DP25&gt;DQ25,DL25,DO25),IF(DM25&gt;DN25,DL25,DO25))))</f>
        <v>Inglaterra</v>
      </c>
      <c r="DS25" s="58">
        <f>IF(DM25=DN25,2,IF(DM25&gt;DN25,1,3))</f>
        <v>3</v>
      </c>
      <c r="DT25" s="199">
        <f>IF($B25&gt;$R$13,0,IF(AND($D25=DM25,$E25=DN25),15,IF($J25=DS25,6,0)+IF(OR($D25=DM25,$E25=DN25),2,0))+IF($I25=DR25,10,0)+IF(AND(DM25=DN25,$G25=DP25,$H25=DQ25),5,0))*2</f>
        <v>0</v>
      </c>
      <c r="DU25" s="44"/>
      <c r="DV25" s="17" t="str">
        <f>EB19</f>
        <v>Croácia</v>
      </c>
      <c r="DW25" s="18">
        <v>1</v>
      </c>
      <c r="DX25" s="19">
        <v>1</v>
      </c>
      <c r="DY25" s="201" t="str">
        <f>EB20</f>
        <v>Inglaterra</v>
      </c>
      <c r="DZ25" s="18">
        <v>3</v>
      </c>
      <c r="EA25" s="19">
        <v>4</v>
      </c>
      <c r="EB25" s="58" t="str">
        <f>IF($B25&gt;$R$13,CONCATENATE("W",$B25),(IF(DW25=DX25,IF(DZ25&gt;EA25,DV25,DY25),IF(DW25&gt;DX25,DV25,DY25))))</f>
        <v>Inglaterra</v>
      </c>
      <c r="EC25" s="58">
        <f>IF(DW25=DX25,2,IF(DW25&gt;DX25,1,3))</f>
        <v>2</v>
      </c>
      <c r="ED25" s="199">
        <f>IF($B25&gt;$R$13,0,IF(AND($D25=DW25,$E25=DX25),15,IF($J25=EC25,6,0)+IF(OR($D25=DW25,$E25=DX25),2,0))+IF($I25=EB25,10,0)+IF(AND(DW25=DX25,$G25=DZ25,$H25=EA25),5,0))*2</f>
        <v>4</v>
      </c>
      <c r="EE25" s="44"/>
      <c r="EF25" s="17" t="str">
        <f>EL19</f>
        <v>Russia</v>
      </c>
      <c r="EG25" s="18">
        <v>0</v>
      </c>
      <c r="EH25" s="19">
        <v>0</v>
      </c>
      <c r="EI25" s="201" t="str">
        <f>EL20</f>
        <v>Inglaterra</v>
      </c>
      <c r="EJ25" s="18">
        <v>4</v>
      </c>
      <c r="EK25" s="19">
        <v>3</v>
      </c>
      <c r="EL25" s="58" t="str">
        <f>IF($B25&gt;$R$13,CONCATENATE("W",$B25),(IF(EG25=EH25,IF(EJ25&gt;EK25,EF25,EI25),IF(EG25&gt;EH25,EF25,EI25))))</f>
        <v>Russia</v>
      </c>
      <c r="EM25" s="58">
        <f>IF(EG25=EH25,2,IF(EG25&gt;EH25,1,3))</f>
        <v>2</v>
      </c>
      <c r="EN25" s="199">
        <f>IF($B25&gt;$R$13,0,IF(AND($D25=EG25,$E25=EH25),15,IF($J25=EM25,6,0)+IF(OR($D25=EG25,$E25=EH25),2,0))+IF($I25=EL25,10,0)+IF(AND(EG25=EH25,$G25=EJ25,$H25=EK25),5,0))*2</f>
        <v>0</v>
      </c>
      <c r="EO25" s="44"/>
      <c r="EP25" s="17" t="str">
        <f>EV19</f>
        <v>Croácia</v>
      </c>
      <c r="EQ25" s="18">
        <v>1</v>
      </c>
      <c r="ER25" s="19">
        <v>0</v>
      </c>
      <c r="ES25" s="201" t="str">
        <f>EV20</f>
        <v>Inglaterra</v>
      </c>
      <c r="ET25" s="18"/>
      <c r="EU25" s="19"/>
      <c r="EV25" s="58" t="str">
        <f>IF($B25&gt;$R$13,CONCATENATE("W",$B25),(IF(EQ25=ER25,IF(ET25&gt;EU25,EP25,ES25),IF(EQ25&gt;ER25,EP25,ES25))))</f>
        <v>Croácia</v>
      </c>
      <c r="EW25" s="58">
        <f>IF(EQ25=ER25,2,IF(EQ25&gt;ER25,1,3))</f>
        <v>1</v>
      </c>
      <c r="EX25" s="199">
        <f>IF($B25&gt;$R$13,0,IF(AND($D25=EQ25,$E25=ER25),15,IF($J25=EW25,6,0)+IF(OR($D25=EQ25,$E25=ER25),2,0))+IF($I25=EV25,10,0)+IF(AND(EQ25=ER25,$G25=ET25,$H25=EU25),5,0))*2</f>
        <v>32</v>
      </c>
      <c r="EY25" s="44"/>
      <c r="EZ25" s="17" t="str">
        <f>FF19</f>
        <v>Croácia</v>
      </c>
      <c r="FA25" s="18">
        <v>1</v>
      </c>
      <c r="FB25" s="19">
        <v>0</v>
      </c>
      <c r="FC25" s="201" t="str">
        <f>FF20</f>
        <v>Inglaterra</v>
      </c>
      <c r="FD25" s="18"/>
      <c r="FE25" s="19"/>
      <c r="FF25" s="58" t="str">
        <f>IF($B25&gt;$R$13,CONCATENATE("W",$B25),(IF(FA25=FB25,IF(FD25&gt;FE25,EZ25,FC25),IF(FA25&gt;FB25,EZ25,FC25))))</f>
        <v>Croácia</v>
      </c>
      <c r="FG25" s="58">
        <f>IF(FA25=FB25,2,IF(FA25&gt;FB25,1,3))</f>
        <v>1</v>
      </c>
      <c r="FH25" s="199">
        <f>IF($B25&gt;$R$13,0,IF(AND($D25=FA25,$E25=FB25),15,IF($J25=FG25,6,0)+IF(OR($D25=FA25,$E25=FB25),2,0))+IF($I25=FF25,10,0)+IF(AND(FA25=FB25,$G25=FD25,$H25=FE25),5,0))*2</f>
        <v>32</v>
      </c>
      <c r="FI25" s="44"/>
      <c r="FJ25" s="17" t="str">
        <f>FP19</f>
        <v>Croácia</v>
      </c>
      <c r="FK25" s="18">
        <v>2</v>
      </c>
      <c r="FL25" s="19">
        <v>1</v>
      </c>
      <c r="FM25" s="201" t="str">
        <f>FP20</f>
        <v>Inglaterra</v>
      </c>
      <c r="FN25" s="18"/>
      <c r="FO25" s="19"/>
      <c r="FP25" s="58" t="str">
        <f>IF($B25&gt;$R$13,CONCATENATE("W",$B25),(IF(FK25=FL25,IF(FN25&gt;FO25,FJ25,FM25),IF(FK25&gt;FL25,FJ25,FM25))))</f>
        <v>Croácia</v>
      </c>
      <c r="FQ25" s="58">
        <f>IF(FK25=FL25,2,IF(FK25&gt;FL25,1,3))</f>
        <v>1</v>
      </c>
      <c r="FR25" s="199">
        <f>IF($B25&gt;$R$13,0,IF(AND($D25=FK25,$E25=FL25),15,IF($J25=FQ25,6,0)+IF(OR($D25=FK25,$E25=FL25),2,0))+IF($I25=FP25,10,0)+IF(AND(FK25=FL25,$G25=FN25,$H25=FO25),5,0))*2</f>
        <v>50</v>
      </c>
      <c r="FS25" s="44"/>
      <c r="FT25" s="17" t="str">
        <f>FZ19</f>
        <v>Croácia</v>
      </c>
      <c r="FU25" s="18">
        <v>1</v>
      </c>
      <c r="FV25" s="19">
        <v>1</v>
      </c>
      <c r="FW25" s="201" t="str">
        <f>FZ20</f>
        <v>Inglaterra</v>
      </c>
      <c r="FX25" s="18">
        <v>4</v>
      </c>
      <c r="FY25" s="19">
        <v>3</v>
      </c>
      <c r="FZ25" s="58" t="str">
        <f>IF($B25&gt;$R$13,CONCATENATE("W",$B25),(IF(FU25=FV25,IF(FX25&gt;FY25,FT25,FW25),IF(FU25&gt;FV25,FT25,FW25))))</f>
        <v>Croácia</v>
      </c>
      <c r="GA25" s="58">
        <f>IF(FU25=FV25,2,IF(FU25&gt;FV25,1,3))</f>
        <v>2</v>
      </c>
      <c r="GB25" s="199">
        <f>IF($B25&gt;$R$13,0,IF(AND($D25=FU25,$E25=FV25),15,IF($J25=GA25,6,0)+IF(OR($D25=FU25,$E25=FV25),2,0))+IF($I25=FZ25,10,0)+IF(AND(FU25=FV25,$G25=FX25,$H25=FY25),5,0))*2</f>
        <v>24</v>
      </c>
      <c r="GC25" s="44"/>
      <c r="GD25" s="17" t="str">
        <f>GJ19</f>
        <v>Croácia</v>
      </c>
      <c r="GE25" s="18">
        <v>0</v>
      </c>
      <c r="GF25" s="19">
        <v>1</v>
      </c>
      <c r="GG25" s="201" t="str">
        <f>GJ20</f>
        <v>Inglaterra</v>
      </c>
      <c r="GH25" s="18"/>
      <c r="GI25" s="19"/>
      <c r="GJ25" s="58" t="str">
        <f>IF($B25&gt;$R$13,CONCATENATE("W",$B25),(IF(GE25=GF25,IF(GH25&gt;GI25,GD25,GG25),IF(GE25&gt;GF25,GD25,GG25))))</f>
        <v>Inglaterra</v>
      </c>
      <c r="GK25" s="58">
        <f>IF(GE25=GF25,2,IF(GE25&gt;GF25,1,3))</f>
        <v>3</v>
      </c>
      <c r="GL25" s="199">
        <f>IF($B25&gt;$R$13,0,IF(AND($D25=GE25,$E25=GF25),15,IF($J25=GK25,6,0)+IF(OR($D25=GE25,$E25=GF25),2,0))+IF($I25=GJ25,10,0)+IF(AND(GE25=GF25,$G25=GH25,$H25=GI25),5,0))*2</f>
        <v>4</v>
      </c>
      <c r="GM25" s="44"/>
      <c r="GN25" s="17" t="str">
        <f>GT19</f>
        <v>Croácia</v>
      </c>
      <c r="GO25" s="18">
        <v>3</v>
      </c>
      <c r="GP25" s="19">
        <v>2</v>
      </c>
      <c r="GQ25" s="201" t="str">
        <f>GT20</f>
        <v>Suécia</v>
      </c>
      <c r="GR25" s="18"/>
      <c r="GS25" s="19"/>
      <c r="GT25" s="58" t="str">
        <f>IF($B25&gt;$R$13,CONCATENATE("W",$B25),(IF(GO25=GP25,IF(GR25&gt;GS25,GN25,GQ25),IF(GO25&gt;GP25,GN25,GQ25))))</f>
        <v>Croácia</v>
      </c>
      <c r="GU25" s="58">
        <f>IF(GO25=GP25,2,IF(GO25&gt;GP25,1,3))</f>
        <v>1</v>
      </c>
      <c r="GV25" s="199">
        <f>IF($B25&gt;$R$13,0,IF(AND($D25=GO25,$E25=GP25),15,IF($J25=GU25,6,0)+IF(OR($D25=GO25,$E25=GP25),2,0))+IF($I25=GT25,10,0)+IF(AND(GO25=GP25,$G25=GR25,$H25=GS25),5,0))*2</f>
        <v>32</v>
      </c>
      <c r="GW25" s="44"/>
      <c r="GX25" s="17" t="str">
        <f>HD19</f>
        <v>Croácia</v>
      </c>
      <c r="GY25" s="18">
        <v>0</v>
      </c>
      <c r="GZ25" s="19">
        <v>3</v>
      </c>
      <c r="HA25" s="201" t="str">
        <f>HD20</f>
        <v>Suécia</v>
      </c>
      <c r="HB25" s="18"/>
      <c r="HC25" s="19"/>
      <c r="HD25" s="58" t="str">
        <f>IF($B25&gt;$R$13,CONCATENATE("W",$B25),(IF(GY25=GZ25,IF(HB25&gt;HC25,GX25,HA25),IF(GY25&gt;GZ25,GX25,HA25))))</f>
        <v>Suécia</v>
      </c>
      <c r="HE25" s="58">
        <f>IF(GY25=GZ25,2,IF(GY25&gt;GZ25,1,3))</f>
        <v>3</v>
      </c>
      <c r="HF25" s="199">
        <f>IF($B25&gt;$R$13,0,IF(AND($D25=GY25,$E25=GZ25),15,IF($J25=HE25,6,0)+IF(OR($D25=GY25,$E25=GZ25),2,0))+IF($I25=HD25,10,0)+IF(AND(GY25=GZ25,$G25=HB25,$H25=HC25),5,0))*2</f>
        <v>0</v>
      </c>
      <c r="HG25" s="44"/>
      <c r="HH25" s="17" t="str">
        <f>HN19</f>
        <v>Russia</v>
      </c>
      <c r="HI25" s="18">
        <v>3</v>
      </c>
      <c r="HJ25" s="19">
        <v>3</v>
      </c>
      <c r="HK25" s="201" t="str">
        <f>HN20</f>
        <v>Inglaterra</v>
      </c>
      <c r="HL25" s="18">
        <v>0</v>
      </c>
      <c r="HM25" s="19">
        <v>2</v>
      </c>
      <c r="HN25" s="58" t="str">
        <f>IF($B25&gt;$R$13,CONCATENATE("W",$B25),(IF(HI25=HJ25,IF(HL25&gt;HM25,HH25,HK25),IF(HI25&gt;HJ25,HH25,HK25))))</f>
        <v>Inglaterra</v>
      </c>
      <c r="HO25" s="58">
        <f>IF(HI25=HJ25,2,IF(HI25&gt;HJ25,1,3))</f>
        <v>2</v>
      </c>
      <c r="HP25" s="199">
        <f>IF($B25&gt;$R$13,0,IF(AND($D25=HI25,$E25=HJ25),15,IF($J25=HO25,6,0)+IF(OR($D25=HI25,$E25=HJ25),2,0))+IF($I25=HN25,10,0)+IF(AND(HI25=HJ25,$G25=HL25,$H25=HM25),5,0))*2</f>
        <v>0</v>
      </c>
      <c r="HQ25" s="44"/>
      <c r="HR25" s="17" t="str">
        <f>HX19</f>
        <v>Croácia</v>
      </c>
      <c r="HS25" s="18">
        <v>1</v>
      </c>
      <c r="HT25" s="19">
        <v>1</v>
      </c>
      <c r="HU25" s="201" t="str">
        <f>HX20</f>
        <v>Suécia</v>
      </c>
      <c r="HV25" s="18">
        <v>4</v>
      </c>
      <c r="HW25" s="19">
        <v>2</v>
      </c>
      <c r="HX25" s="58" t="str">
        <f>IF($B25&gt;$R$13,CONCATENATE("W",$B25),(IF(HS25=HT25,IF(HV25&gt;HW25,HR25,HU25),IF(HS25&gt;HT25,HR25,HU25))))</f>
        <v>Croácia</v>
      </c>
      <c r="HY25" s="58">
        <f>IF(HS25=HT25,2,IF(HS25&gt;HT25,1,3))</f>
        <v>2</v>
      </c>
      <c r="HZ25" s="199">
        <f>IF($B25&gt;$R$13,0,IF(AND($D25=HS25,$E25=HT25),15,IF($J25=HY25,6,0)+IF(OR($D25=HS25,$E25=HT25),2,0))+IF($I25=HX25,10,0)+IF(AND(HS25=HT25,$G25=HV25,$H25=HW25),5,0))*2</f>
        <v>24</v>
      </c>
      <c r="IA25" s="44"/>
      <c r="IB25" s="17" t="str">
        <f>IH19</f>
        <v>Croácia</v>
      </c>
      <c r="IC25" s="18">
        <v>1</v>
      </c>
      <c r="ID25" s="19">
        <v>1</v>
      </c>
      <c r="IE25" s="201" t="str">
        <f>IH20</f>
        <v>Inglaterra</v>
      </c>
      <c r="IF25" s="18">
        <v>3</v>
      </c>
      <c r="IG25" s="19">
        <v>4</v>
      </c>
      <c r="IH25" s="58" t="str">
        <f>IF($B25&gt;$R$13,CONCATENATE("W",$B25),(IF(IC25=ID25,IF(IF25&gt;IG25,IB25,IE25),IF(IC25&gt;ID25,IB25,IE25))))</f>
        <v>Inglaterra</v>
      </c>
      <c r="II25" s="58">
        <f>IF(IC25=ID25,2,IF(IC25&gt;ID25,1,3))</f>
        <v>2</v>
      </c>
      <c r="IJ25" s="199">
        <f>IF($B25&gt;$R$13,0,IF(AND($D25=IC25,$E25=ID25),15,IF($J25=II25,6,0)+IF(OR($D25=IC25,$E25=ID25),2,0))+IF($I25=IH25,10,0)+IF(AND(IC25=ID25,$G25=IF25,$H25=IG25),5,0))*2</f>
        <v>4</v>
      </c>
      <c r="IK25" s="44"/>
      <c r="IL25" s="17" t="str">
        <f>IR19</f>
        <v>Croácia</v>
      </c>
      <c r="IM25" s="18">
        <v>0</v>
      </c>
      <c r="IN25" s="19">
        <v>1</v>
      </c>
      <c r="IO25" s="201" t="str">
        <f>IR20</f>
        <v>Inglaterra</v>
      </c>
      <c r="IP25" s="18"/>
      <c r="IQ25" s="19"/>
      <c r="IR25" s="58" t="str">
        <f>IF($B25&gt;$R$13,CONCATENATE("W",$B25),(IF(IM25=IN25,IF(IP25&gt;IQ25,IL25,IO25),IF(IM25&gt;IN25,IL25,IO25))))</f>
        <v>Inglaterra</v>
      </c>
      <c r="IS25" s="58">
        <f>IF(IM25=IN25,2,IF(IM25&gt;IN25,1,3))</f>
        <v>3</v>
      </c>
      <c r="IT25" s="199">
        <f>IF($B25&gt;$R$13,0,IF(AND($D25=IM25,$E25=IN25),15,IF($J25=IS25,6,0)+IF(OR($D25=IM25,$E25=IN25),2,0))+IF($I25=IR25,10,0)+IF(AND(IM25=IN25,$G25=IP25,$H25=IQ25),5,0))*2</f>
        <v>4</v>
      </c>
      <c r="IU25" s="44"/>
      <c r="IV25" s="17" t="str">
        <f>JB19</f>
        <v>Croácia</v>
      </c>
      <c r="IW25" s="18">
        <v>1</v>
      </c>
      <c r="IX25" s="19">
        <v>1</v>
      </c>
      <c r="IY25" s="201" t="str">
        <f>JB20</f>
        <v>Inglaterra</v>
      </c>
      <c r="IZ25" s="18">
        <v>3</v>
      </c>
      <c r="JA25" s="19">
        <v>4</v>
      </c>
      <c r="JB25" s="58" t="str">
        <f>IF($B25&gt;$R$13,CONCATENATE("W",$B25),(IF(IW25=IX25,IF(IZ25&gt;JA25,IV25,IY25),IF(IW25&gt;IX25,IV25,IY25))))</f>
        <v>Inglaterra</v>
      </c>
      <c r="JC25" s="58">
        <f>IF(IW25=IX25,2,IF(IW25&gt;IX25,1,3))</f>
        <v>2</v>
      </c>
      <c r="JD25" s="199">
        <f>IF($B25&gt;$R$13,0,IF(AND($D25=IW25,$E25=IX25),15,IF($J25=JC25,6,0)+IF(OR($D25=IW25,$E25=IX25),2,0))+IF($I25=JB25,10,0)+IF(AND(IW25=IX25,$G25=IZ25,$H25=JA25),5,0))*2</f>
        <v>4</v>
      </c>
      <c r="JE25" s="44"/>
      <c r="JF25" s="17" t="str">
        <f>JL19</f>
        <v>Croácia</v>
      </c>
      <c r="JG25" s="18"/>
      <c r="JH25" s="19"/>
      <c r="JI25" s="201" t="str">
        <f>JL20</f>
        <v>Inglaterra</v>
      </c>
      <c r="JJ25" s="18"/>
      <c r="JK25" s="19"/>
      <c r="JL25" s="58" t="str">
        <f>IF($B25&gt;$R$13,CONCATENATE("W",$B25),(IF(JG25=JH25,IF(JJ25&gt;JK25,JF25,JI25),IF(JG25&gt;JH25,JF25,JI25))))</f>
        <v>Inglaterra</v>
      </c>
      <c r="JM25" s="58">
        <f>IF(JG25=JH25,2,IF(JG25&gt;JH25,1,3))</f>
        <v>2</v>
      </c>
      <c r="JN25" s="199">
        <f>IF($B25&gt;$R$13,0,IF(AND($D25=JG25,$E25=JH25),15,IF($J25=JM25,6,0)+IF(OR($D25=JG25,$E25=JH25),2,0))+IF($I25=JL25,10,0)+IF(AND(JG25=JH25,$G25=JJ25,$H25=JK25),5,0))*2</f>
        <v>10</v>
      </c>
      <c r="JO25" s="44"/>
      <c r="JP25" s="17" t="str">
        <f>JV19</f>
        <v>Croácia</v>
      </c>
      <c r="JQ25" s="18"/>
      <c r="JR25" s="19"/>
      <c r="JS25" s="201" t="str">
        <f>JV20</f>
        <v>Inglaterra</v>
      </c>
      <c r="JT25" s="18"/>
      <c r="JU25" s="19"/>
      <c r="JV25" s="58" t="str">
        <f>IF($B25&gt;$R$13,CONCATENATE("W",$B25),(IF(JQ25=JR25,IF(JT25&gt;JU25,JP25,JS25),IF(JQ25&gt;JR25,JP25,JS25))))</f>
        <v>Inglaterra</v>
      </c>
      <c r="JW25" s="58">
        <f>IF(JQ25=JR25,2,IF(JQ25&gt;JR25,1,3))</f>
        <v>2</v>
      </c>
      <c r="JX25" s="199">
        <f>IF($B25&gt;$R$13,0,IF(AND($D25=JQ25,$E25=JR25),15,IF($J25=JW25,6,0)+IF(OR($D25=JQ25,$E25=JR25),2,0))+IF($I25=JV25,10,0)+IF(AND(JQ25=JR25,$G25=JT25,$H25=JU25),5,0))*2</f>
        <v>10</v>
      </c>
      <c r="JY25" s="44"/>
      <c r="JZ25" s="17" t="str">
        <f>KF19</f>
        <v>Croácia</v>
      </c>
      <c r="KA25" s="18"/>
      <c r="KB25" s="19"/>
      <c r="KC25" s="201" t="str">
        <f>KF20</f>
        <v>Inglaterra</v>
      </c>
      <c r="KD25" s="18"/>
      <c r="KE25" s="19"/>
      <c r="KF25" s="58" t="str">
        <f>IF($B25&gt;$R$13,CONCATENATE("W",$B25),(IF(KA25=KB25,IF(KD25&gt;KE25,JZ25,KC25),IF(KA25&gt;KB25,JZ25,KC25))))</f>
        <v>Inglaterra</v>
      </c>
      <c r="KG25" s="58">
        <f>IF(KA25=KB25,2,IF(KA25&gt;KB25,1,3))</f>
        <v>2</v>
      </c>
      <c r="KH25" s="199">
        <f>IF($B25&gt;$R$13,0,IF(AND($D25=KA25,$E25=KB25),15,IF($J25=KG25,6,0)+IF(OR($D25=KA25,$E25=KB25),2,0))+IF($I25=KF25,10,0)+IF(AND(KA25=KB25,$G25=KD25,$H25=KE25),5,0))*2</f>
        <v>10</v>
      </c>
      <c r="KI25" s="44"/>
      <c r="KJ25" s="17" t="str">
        <f>KP19</f>
        <v>Croácia</v>
      </c>
      <c r="KK25" s="18"/>
      <c r="KL25" s="19"/>
      <c r="KM25" s="201" t="str">
        <f>KP20</f>
        <v>Inglaterra</v>
      </c>
      <c r="KN25" s="18"/>
      <c r="KO25" s="19"/>
      <c r="KP25" s="58" t="str">
        <f>IF($B25&gt;$R$13,CONCATENATE("W",$B25),(IF(KK25=KL25,IF(KN25&gt;KO25,KJ25,KM25),IF(KK25&gt;KL25,KJ25,KM25))))</f>
        <v>Inglaterra</v>
      </c>
      <c r="KQ25" s="58">
        <f>IF(KK25=KL25,2,IF(KK25&gt;KL25,1,3))</f>
        <v>2</v>
      </c>
      <c r="KR25" s="199">
        <f>IF($B25&gt;$R$13,0,IF(AND($D25=KK25,$E25=KL25),15,IF($J25=KQ25,6,0)+IF(OR($D25=KK25,$E25=KL25),2,0))+IF($I25=KP25,10,0)+IF(AND(KK25=KL25,$G25=KN25,$H25=KO25),5,0))*2</f>
        <v>10</v>
      </c>
      <c r="KS25" s="44"/>
      <c r="KT25" s="17" t="str">
        <f>KZ19</f>
        <v>Croácia</v>
      </c>
      <c r="KU25" s="18"/>
      <c r="KV25" s="19"/>
      <c r="KW25" s="201" t="str">
        <f>KZ20</f>
        <v>Inglaterra</v>
      </c>
      <c r="KX25" s="18"/>
      <c r="KY25" s="19"/>
      <c r="KZ25" s="58" t="str">
        <f>IF($B25&gt;$R$13,CONCATENATE("W",$B25),(IF(KU25=KV25,IF(KX25&gt;KY25,KT25,KW25),IF(KU25&gt;KV25,KT25,KW25))))</f>
        <v>Inglaterra</v>
      </c>
      <c r="LA25" s="58">
        <f>IF(KU25=KV25,2,IF(KU25&gt;KV25,1,3))</f>
        <v>2</v>
      </c>
      <c r="LB25" s="199">
        <f>IF($B25&gt;$R$13,0,IF(AND($D25=KU25,$E25=KV25),15,IF($J25=LA25,6,0)+IF(OR($D25=KU25,$E25=KV25),2,0))+IF($I25=KZ25,10,0)+IF(AND(KU25=KV25,$G25=KX25,$H25=KY25),5,0))*2</f>
        <v>10</v>
      </c>
      <c r="LC25" s="44"/>
      <c r="LD25" s="17" t="str">
        <f>LJ19</f>
        <v>Croácia</v>
      </c>
      <c r="LE25" s="18"/>
      <c r="LF25" s="19"/>
      <c r="LG25" s="201" t="str">
        <f>LJ20</f>
        <v>Inglaterra</v>
      </c>
      <c r="LH25" s="18"/>
      <c r="LI25" s="19"/>
      <c r="LJ25" s="58" t="str">
        <f>IF($B25&gt;$R$13,CONCATENATE("W",$B25),(IF(LE25=LF25,IF(LH25&gt;LI25,LD25,LG25),IF(LE25&gt;LF25,LD25,LG25))))</f>
        <v>Inglaterra</v>
      </c>
      <c r="LK25" s="58">
        <f>IF(LE25=LF25,2,IF(LE25&gt;LF25,1,3))</f>
        <v>2</v>
      </c>
      <c r="LL25" s="199">
        <f>IF($B25&gt;$R$13,0,IF(AND($D25=LE25,$E25=LF25),15,IF($J25=LK25,6,0)+IF(OR($D25=LE25,$E25=LF25),2,0))+IF($I25=LJ25,10,0)+IF(AND(LE25=LF25,$G25=LH25,$H25=LI25),5,0))*2</f>
        <v>10</v>
      </c>
      <c r="LM25" s="44"/>
      <c r="LN25" s="17" t="str">
        <f>LT19</f>
        <v>Croácia</v>
      </c>
      <c r="LO25" s="18"/>
      <c r="LP25" s="19"/>
      <c r="LQ25" s="201" t="str">
        <f>LT20</f>
        <v>Inglaterra</v>
      </c>
      <c r="LR25" s="18"/>
      <c r="LS25" s="19"/>
      <c r="LT25" s="58" t="str">
        <f>IF($B25&gt;$R$13,CONCATENATE("W",$B25),(IF(LO25=LP25,IF(LR25&gt;LS25,LN25,LQ25),IF(LO25&gt;LP25,LN25,LQ25))))</f>
        <v>Inglaterra</v>
      </c>
      <c r="LU25" s="58">
        <f>IF(LO25=LP25,2,IF(LO25&gt;LP25,1,3))</f>
        <v>2</v>
      </c>
      <c r="LV25" s="199">
        <f>IF($B25&gt;$R$13,0,IF(AND($D25=LO25,$E25=LP25),15,IF($J25=LU25,6,0)+IF(OR($D25=LO25,$E25=LP25),2,0))+IF($I25=LT25,10,0)+IF(AND(LO25=LP25,$G25=LR25,$H25=LS25),5,0))*2</f>
        <v>10</v>
      </c>
      <c r="LW25" s="44"/>
      <c r="LX25" s="17" t="str">
        <f>MD19</f>
        <v>Croácia</v>
      </c>
      <c r="LY25" s="18"/>
      <c r="LZ25" s="19"/>
      <c r="MA25" s="201" t="str">
        <f>MD20</f>
        <v>Inglaterra</v>
      </c>
      <c r="MB25" s="18"/>
      <c r="MC25" s="19"/>
      <c r="MD25" s="58" t="str">
        <f>IF($B25&gt;$R$13,CONCATENATE("W",$B25),(IF(LY25=LZ25,IF(MB25&gt;MC25,LX25,MA25),IF(LY25&gt;LZ25,LX25,MA25))))</f>
        <v>Inglaterra</v>
      </c>
      <c r="ME25" s="58">
        <f>IF(LY25=LZ25,2,IF(LY25&gt;LZ25,1,3))</f>
        <v>2</v>
      </c>
      <c r="MF25" s="199">
        <f>IF($B25&gt;$R$13,0,IF(AND($D25=LY25,$E25=LZ25),15,IF($J25=ME25,6,0)+IF(OR($D25=LY25,$E25=LZ25),2,0))+IF($I25=MD25,10,0)+IF(AND(LY25=LZ25,$G25=MB25,$H25=MC25),5,0))*2</f>
        <v>10</v>
      </c>
      <c r="MG25" s="44"/>
      <c r="MH25" s="17" t="str">
        <f>MN19</f>
        <v>Croácia</v>
      </c>
      <c r="MI25" s="18"/>
      <c r="MJ25" s="19"/>
      <c r="MK25" s="201" t="str">
        <f>MN20</f>
        <v>Inglaterra</v>
      </c>
      <c r="ML25" s="18"/>
      <c r="MM25" s="19"/>
      <c r="MN25" s="58" t="str">
        <f>IF($B25&gt;$R$13,CONCATENATE("W",$B25),(IF(MI25=MJ25,IF(ML25&gt;MM25,MH25,MK25),IF(MI25&gt;MJ25,MH25,MK25))))</f>
        <v>Inglaterra</v>
      </c>
      <c r="MO25" s="58">
        <f>IF(MI25=MJ25,2,IF(MI25&gt;MJ25,1,3))</f>
        <v>2</v>
      </c>
      <c r="MP25" s="199">
        <f>IF($B25&gt;$R$13,0,IF(AND($D25=MI25,$E25=MJ25),15,IF($J25=MO25,6,0)+IF(OR($D25=MI25,$E25=MJ25),2,0))+IF($I25=MN25,10,0)+IF(AND(MI25=MJ25,$G25=ML25,$H25=MM25),5,0))*2</f>
        <v>10</v>
      </c>
      <c r="MQ25" s="44"/>
      <c r="MR25" s="17" t="str">
        <f>MX19</f>
        <v>Croácia</v>
      </c>
      <c r="MS25" s="18"/>
      <c r="MT25" s="19"/>
      <c r="MU25" s="201" t="str">
        <f>MX20</f>
        <v>Inglaterra</v>
      </c>
      <c r="MV25" s="18"/>
      <c r="MW25" s="19"/>
      <c r="MX25" s="58" t="str">
        <f>IF($B25&gt;$R$13,CONCATENATE("W",$B25),(IF(MS25=MT25,IF(MV25&gt;MW25,MR25,MU25),IF(MS25&gt;MT25,MR25,MU25))))</f>
        <v>Inglaterra</v>
      </c>
      <c r="MY25" s="58">
        <f>IF(MS25=MT25,2,IF(MS25&gt;MT25,1,3))</f>
        <v>2</v>
      </c>
      <c r="MZ25" s="199">
        <f>IF($B25&gt;$R$13,0,IF(AND($D25=MS25,$E25=MT25),15,IF($J25=MY25,6,0)+IF(OR($D25=MS25,$E25=MT25),2,0))+IF($I25=MX25,10,0)+IF(AND(MS25=MT25,$G25=MV25,$H25=MW25),5,0))*2</f>
        <v>10</v>
      </c>
    </row>
    <row r="26" spans="2:364" ht="12.75" customHeight="1" x14ac:dyDescent="0.2">
      <c r="B26" s="65"/>
      <c r="C26" s="53"/>
      <c r="D26" s="51"/>
      <c r="E26" s="51"/>
      <c r="F26" s="52"/>
      <c r="G26" s="53"/>
      <c r="H26" s="72"/>
      <c r="I26" s="48"/>
      <c r="J26" s="49"/>
      <c r="M26" s="322" t="s">
        <v>239</v>
      </c>
      <c r="N26" s="142">
        <v>94</v>
      </c>
      <c r="O26"/>
      <c r="P26" s="50"/>
      <c r="Q26" s="51"/>
      <c r="R26" s="51"/>
      <c r="S26" s="52"/>
      <c r="T26" s="53"/>
      <c r="U26" s="53"/>
      <c r="V26" s="48"/>
      <c r="W26" s="48"/>
      <c r="X26" s="49"/>
      <c r="Y26" s="44"/>
      <c r="Z26" s="50"/>
      <c r="AA26" s="51"/>
      <c r="AB26" s="51"/>
      <c r="AC26" s="52"/>
      <c r="AD26" s="53"/>
      <c r="AE26" s="53"/>
      <c r="AF26" s="48"/>
      <c r="AG26" s="48"/>
      <c r="AH26" s="49"/>
      <c r="AI26" s="44"/>
      <c r="AJ26" s="50"/>
      <c r="AK26" s="51"/>
      <c r="AL26" s="51"/>
      <c r="AM26" s="52"/>
      <c r="AN26" s="53"/>
      <c r="AO26" s="53"/>
      <c r="AP26" s="48"/>
      <c r="AQ26" s="48"/>
      <c r="AR26" s="49"/>
      <c r="AS26" s="44"/>
      <c r="AT26" s="50"/>
      <c r="AU26" s="51"/>
      <c r="AV26" s="51"/>
      <c r="AW26" s="52"/>
      <c r="AX26" s="53"/>
      <c r="AY26" s="53"/>
      <c r="AZ26" s="48"/>
      <c r="BA26" s="48"/>
      <c r="BB26" s="49"/>
      <c r="BC26" s="44"/>
      <c r="BD26" s="50"/>
      <c r="BE26" s="51"/>
      <c r="BF26" s="51"/>
      <c r="BG26" s="52"/>
      <c r="BH26" s="53"/>
      <c r="BI26" s="53"/>
      <c r="BJ26" s="48"/>
      <c r="BK26" s="48"/>
      <c r="BL26" s="49"/>
      <c r="BM26" s="44"/>
      <c r="BN26" s="50"/>
      <c r="BO26" s="51"/>
      <c r="BP26" s="51"/>
      <c r="BQ26" s="52"/>
      <c r="BR26" s="53"/>
      <c r="BS26" s="53"/>
      <c r="BT26" s="48"/>
      <c r="BU26" s="48"/>
      <c r="BV26" s="49"/>
      <c r="BW26" s="44"/>
      <c r="BX26" s="50"/>
      <c r="BY26" s="51"/>
      <c r="BZ26" s="51"/>
      <c r="CA26" s="52"/>
      <c r="CB26" s="53"/>
      <c r="CC26" s="53"/>
      <c r="CD26" s="48"/>
      <c r="CE26" s="48"/>
      <c r="CF26" s="49"/>
      <c r="CG26" s="44"/>
      <c r="CH26" s="50"/>
      <c r="CI26" s="51"/>
      <c r="CJ26" s="51"/>
      <c r="CK26" s="52"/>
      <c r="CL26" s="53"/>
      <c r="CM26" s="53"/>
      <c r="CN26" s="48"/>
      <c r="CO26" s="48"/>
      <c r="CP26" s="49"/>
      <c r="CQ26" s="44"/>
      <c r="CR26" s="50"/>
      <c r="CS26" s="51"/>
      <c r="CT26" s="51"/>
      <c r="CU26" s="52"/>
      <c r="CV26" s="53"/>
      <c r="CW26" s="53"/>
      <c r="CX26" s="48"/>
      <c r="CY26" s="48"/>
      <c r="CZ26" s="49"/>
      <c r="DA26" s="44"/>
      <c r="DB26" s="50"/>
      <c r="DC26" s="51"/>
      <c r="DD26" s="51"/>
      <c r="DE26" s="52"/>
      <c r="DF26" s="53"/>
      <c r="DG26" s="53"/>
      <c r="DH26" s="48"/>
      <c r="DI26" s="48"/>
      <c r="DJ26" s="49"/>
      <c r="DK26" s="44"/>
      <c r="DL26" s="50"/>
      <c r="DM26" s="51"/>
      <c r="DN26" s="51"/>
      <c r="DO26" s="52"/>
      <c r="DP26" s="53"/>
      <c r="DQ26" s="53"/>
      <c r="DR26" s="48"/>
      <c r="DS26" s="48"/>
      <c r="DT26" s="49"/>
      <c r="DU26" s="44"/>
      <c r="DV26" s="50"/>
      <c r="DW26" s="51"/>
      <c r="DX26" s="51"/>
      <c r="DY26" s="52"/>
      <c r="DZ26" s="53"/>
      <c r="EA26" s="53"/>
      <c r="EB26" s="48"/>
      <c r="EC26" s="48"/>
      <c r="ED26" s="49"/>
      <c r="EE26" s="44"/>
      <c r="EF26" s="50"/>
      <c r="EG26" s="51"/>
      <c r="EH26" s="51"/>
      <c r="EI26" s="52"/>
      <c r="EJ26" s="53"/>
      <c r="EK26" s="53"/>
      <c r="EL26" s="48"/>
      <c r="EM26" s="48"/>
      <c r="EN26" s="49"/>
      <c r="EO26" s="44"/>
      <c r="EP26" s="50"/>
      <c r="EQ26" s="51"/>
      <c r="ER26" s="51"/>
      <c r="ES26" s="52"/>
      <c r="ET26" s="53"/>
      <c r="EU26" s="53"/>
      <c r="EV26" s="48"/>
      <c r="EW26" s="48"/>
      <c r="EX26" s="49"/>
      <c r="EY26" s="44"/>
      <c r="EZ26" s="50"/>
      <c r="FA26" s="51"/>
      <c r="FB26" s="51"/>
      <c r="FC26" s="52"/>
      <c r="FD26" s="53"/>
      <c r="FE26" s="53"/>
      <c r="FF26" s="48"/>
      <c r="FG26" s="48"/>
      <c r="FH26" s="49"/>
      <c r="FI26" s="44"/>
      <c r="FJ26" s="50"/>
      <c r="FK26" s="51"/>
      <c r="FL26" s="51"/>
      <c r="FM26" s="52"/>
      <c r="FN26" s="53"/>
      <c r="FO26" s="53"/>
      <c r="FP26" s="48"/>
      <c r="FQ26" s="48"/>
      <c r="FR26" s="49"/>
      <c r="FS26" s="44"/>
      <c r="FT26" s="50"/>
      <c r="FU26" s="51"/>
      <c r="FV26" s="51"/>
      <c r="FW26" s="52"/>
      <c r="FX26" s="53"/>
      <c r="FY26" s="53"/>
      <c r="FZ26" s="48"/>
      <c r="GA26" s="48"/>
      <c r="GB26" s="49"/>
      <c r="GC26" s="44"/>
      <c r="GD26" s="50"/>
      <c r="GE26" s="51"/>
      <c r="GF26" s="51"/>
      <c r="GG26" s="52"/>
      <c r="GH26" s="53"/>
      <c r="GI26" s="53"/>
      <c r="GJ26" s="48"/>
      <c r="GK26" s="48"/>
      <c r="GL26" s="49"/>
      <c r="GM26" s="44"/>
      <c r="GN26" s="50"/>
      <c r="GO26" s="51"/>
      <c r="GP26" s="51"/>
      <c r="GQ26" s="52"/>
      <c r="GR26" s="53"/>
      <c r="GS26" s="53"/>
      <c r="GT26" s="48"/>
      <c r="GU26" s="48"/>
      <c r="GV26" s="49"/>
      <c r="GW26" s="44"/>
      <c r="GX26" s="50"/>
      <c r="GY26" s="51"/>
      <c r="GZ26" s="51"/>
      <c r="HA26" s="52"/>
      <c r="HB26" s="53"/>
      <c r="HC26" s="53"/>
      <c r="HD26" s="48"/>
      <c r="HE26" s="48"/>
      <c r="HF26" s="49"/>
      <c r="HG26" s="44"/>
      <c r="HH26" s="50"/>
      <c r="HI26" s="51"/>
      <c r="HJ26" s="51"/>
      <c r="HK26" s="52"/>
      <c r="HL26" s="53"/>
      <c r="HM26" s="53"/>
      <c r="HN26" s="48"/>
      <c r="HO26" s="48"/>
      <c r="HP26" s="49"/>
      <c r="HQ26" s="44"/>
      <c r="HR26" s="50"/>
      <c r="HS26" s="51"/>
      <c r="HT26" s="51"/>
      <c r="HU26" s="52"/>
      <c r="HV26" s="53"/>
      <c r="HW26" s="53"/>
      <c r="HX26" s="48"/>
      <c r="HY26" s="48"/>
      <c r="HZ26" s="49"/>
      <c r="IA26" s="44"/>
      <c r="IB26" s="50"/>
      <c r="IC26" s="51"/>
      <c r="ID26" s="51"/>
      <c r="IE26" s="52"/>
      <c r="IF26" s="53"/>
      <c r="IG26" s="53"/>
      <c r="IH26" s="48"/>
      <c r="II26" s="48"/>
      <c r="IJ26" s="49"/>
      <c r="IK26" s="44"/>
      <c r="IL26" s="50"/>
      <c r="IM26" s="51"/>
      <c r="IN26" s="51"/>
      <c r="IO26" s="52"/>
      <c r="IP26" s="53"/>
      <c r="IQ26" s="53"/>
      <c r="IR26" s="48"/>
      <c r="IS26" s="48"/>
      <c r="IT26" s="49"/>
      <c r="IU26" s="44"/>
      <c r="IV26" s="50"/>
      <c r="IW26" s="51"/>
      <c r="IX26" s="51"/>
      <c r="IY26" s="52"/>
      <c r="IZ26" s="53"/>
      <c r="JA26" s="53"/>
      <c r="JB26" s="48"/>
      <c r="JC26" s="48"/>
      <c r="JD26" s="49"/>
      <c r="JE26" s="44"/>
      <c r="JF26" s="50"/>
      <c r="JG26" s="51"/>
      <c r="JH26" s="51"/>
      <c r="JI26" s="52"/>
      <c r="JJ26" s="53"/>
      <c r="JK26" s="53"/>
      <c r="JL26" s="48"/>
      <c r="JM26" s="48"/>
      <c r="JN26" s="49"/>
      <c r="JO26" s="44"/>
      <c r="JP26" s="50"/>
      <c r="JQ26" s="51"/>
      <c r="JR26" s="51"/>
      <c r="JS26" s="52"/>
      <c r="JT26" s="53"/>
      <c r="JU26" s="53"/>
      <c r="JV26" s="48"/>
      <c r="JW26" s="48"/>
      <c r="JX26" s="49"/>
      <c r="JY26" s="44"/>
      <c r="JZ26" s="50"/>
      <c r="KA26" s="51"/>
      <c r="KB26" s="51"/>
      <c r="KC26" s="52"/>
      <c r="KD26" s="53"/>
      <c r="KE26" s="53"/>
      <c r="KF26" s="48"/>
      <c r="KG26" s="48"/>
      <c r="KH26" s="49"/>
      <c r="KI26" s="44"/>
      <c r="KJ26" s="50"/>
      <c r="KK26" s="51"/>
      <c r="KL26" s="51"/>
      <c r="KM26" s="52"/>
      <c r="KN26" s="53"/>
      <c r="KO26" s="53"/>
      <c r="KP26" s="48"/>
      <c r="KQ26" s="48"/>
      <c r="KR26" s="49"/>
      <c r="KS26" s="44"/>
      <c r="KT26" s="50"/>
      <c r="KU26" s="51"/>
      <c r="KV26" s="51"/>
      <c r="KW26" s="52"/>
      <c r="KX26" s="53"/>
      <c r="KY26" s="53"/>
      <c r="KZ26" s="48"/>
      <c r="LA26" s="48"/>
      <c r="LB26" s="49"/>
      <c r="LC26" s="44"/>
      <c r="LD26" s="50"/>
      <c r="LE26" s="51"/>
      <c r="LF26" s="51"/>
      <c r="LG26" s="52"/>
      <c r="LH26" s="53"/>
      <c r="LI26" s="53"/>
      <c r="LJ26" s="48"/>
      <c r="LK26" s="48"/>
      <c r="LL26" s="49"/>
      <c r="LM26" s="44"/>
      <c r="LN26" s="50"/>
      <c r="LO26" s="51"/>
      <c r="LP26" s="51"/>
      <c r="LQ26" s="52"/>
      <c r="LR26" s="53"/>
      <c r="LS26" s="53"/>
      <c r="LT26" s="48"/>
      <c r="LU26" s="48"/>
      <c r="LV26" s="49"/>
      <c r="LW26" s="44"/>
      <c r="LX26" s="50"/>
      <c r="LY26" s="51"/>
      <c r="LZ26" s="51"/>
      <c r="MA26" s="52"/>
      <c r="MB26" s="53"/>
      <c r="MC26" s="53"/>
      <c r="MD26" s="48"/>
      <c r="ME26" s="48"/>
      <c r="MF26" s="49"/>
      <c r="MG26" s="44"/>
      <c r="MH26" s="50"/>
      <c r="MI26" s="51"/>
      <c r="MJ26" s="51"/>
      <c r="MK26" s="52"/>
      <c r="ML26" s="53"/>
      <c r="MM26" s="53"/>
      <c r="MN26" s="48"/>
      <c r="MO26" s="48"/>
      <c r="MP26" s="49"/>
      <c r="MQ26" s="44"/>
      <c r="MR26" s="50"/>
      <c r="MS26" s="51"/>
      <c r="MT26" s="51"/>
      <c r="MU26" s="52"/>
      <c r="MV26" s="53"/>
      <c r="MW26" s="53"/>
      <c r="MX26" s="48"/>
      <c r="MY26" s="48"/>
      <c r="MZ26" s="49"/>
    </row>
    <row r="27" spans="2:364" ht="12.75" customHeight="1" x14ac:dyDescent="0.2">
      <c r="B27" s="265" t="s">
        <v>60</v>
      </c>
      <c r="C27" s="266"/>
      <c r="D27" s="266"/>
      <c r="E27" s="266"/>
      <c r="F27" s="266"/>
      <c r="G27" s="264" t="s">
        <v>65</v>
      </c>
      <c r="H27" s="267"/>
      <c r="I27" s="264" t="s">
        <v>16</v>
      </c>
      <c r="J27" s="267" t="s">
        <v>72</v>
      </c>
      <c r="K27" s="141"/>
      <c r="L27" s="141"/>
      <c r="M27" s="322" t="s">
        <v>157</v>
      </c>
      <c r="N27" s="142">
        <v>93</v>
      </c>
      <c r="O27"/>
      <c r="P27" s="223" t="s">
        <v>60</v>
      </c>
      <c r="Q27" s="224"/>
      <c r="R27" s="224"/>
      <c r="S27" s="224"/>
      <c r="T27" s="253" t="s">
        <v>74</v>
      </c>
      <c r="U27" s="253"/>
      <c r="V27" s="253" t="s">
        <v>16</v>
      </c>
      <c r="W27" s="253" t="s">
        <v>72</v>
      </c>
      <c r="X27" s="250" t="s">
        <v>19</v>
      </c>
      <c r="Y27" s="44"/>
      <c r="Z27" s="223" t="s">
        <v>60</v>
      </c>
      <c r="AA27" s="224"/>
      <c r="AB27" s="224"/>
      <c r="AC27" s="224"/>
      <c r="AD27" s="253" t="s">
        <v>74</v>
      </c>
      <c r="AE27" s="253"/>
      <c r="AF27" s="253" t="s">
        <v>16</v>
      </c>
      <c r="AG27" s="253" t="s">
        <v>72</v>
      </c>
      <c r="AH27" s="250" t="s">
        <v>19</v>
      </c>
      <c r="AI27" s="44"/>
      <c r="AJ27" s="223" t="s">
        <v>60</v>
      </c>
      <c r="AK27" s="224"/>
      <c r="AL27" s="224"/>
      <c r="AM27" s="224"/>
      <c r="AN27" s="253" t="s">
        <v>74</v>
      </c>
      <c r="AO27" s="253"/>
      <c r="AP27" s="253" t="s">
        <v>16</v>
      </c>
      <c r="AQ27" s="253" t="s">
        <v>72</v>
      </c>
      <c r="AR27" s="250" t="s">
        <v>19</v>
      </c>
      <c r="AS27" s="44"/>
      <c r="AT27" s="223" t="s">
        <v>60</v>
      </c>
      <c r="AU27" s="224"/>
      <c r="AV27" s="224"/>
      <c r="AW27" s="224"/>
      <c r="AX27" s="253" t="s">
        <v>74</v>
      </c>
      <c r="AY27" s="253"/>
      <c r="AZ27" s="253" t="s">
        <v>16</v>
      </c>
      <c r="BA27" s="253" t="s">
        <v>72</v>
      </c>
      <c r="BB27" s="250" t="s">
        <v>19</v>
      </c>
      <c r="BC27" s="44"/>
      <c r="BD27" s="223" t="s">
        <v>60</v>
      </c>
      <c r="BE27" s="224"/>
      <c r="BF27" s="224"/>
      <c r="BG27" s="224"/>
      <c r="BH27" s="253" t="s">
        <v>74</v>
      </c>
      <c r="BI27" s="253"/>
      <c r="BJ27" s="253" t="s">
        <v>16</v>
      </c>
      <c r="BK27" s="253" t="s">
        <v>72</v>
      </c>
      <c r="BL27" s="250" t="s">
        <v>19</v>
      </c>
      <c r="BM27" s="44"/>
      <c r="BN27" s="223" t="s">
        <v>60</v>
      </c>
      <c r="BO27" s="224"/>
      <c r="BP27" s="224"/>
      <c r="BQ27" s="224"/>
      <c r="BR27" s="253" t="s">
        <v>74</v>
      </c>
      <c r="BS27" s="253"/>
      <c r="BT27" s="253" t="s">
        <v>16</v>
      </c>
      <c r="BU27" s="253" t="s">
        <v>72</v>
      </c>
      <c r="BV27" s="250" t="s">
        <v>19</v>
      </c>
      <c r="BW27" s="44"/>
      <c r="BX27" s="223" t="s">
        <v>60</v>
      </c>
      <c r="BY27" s="224"/>
      <c r="BZ27" s="224"/>
      <c r="CA27" s="224"/>
      <c r="CB27" s="253" t="s">
        <v>74</v>
      </c>
      <c r="CC27" s="253"/>
      <c r="CD27" s="253" t="s">
        <v>16</v>
      </c>
      <c r="CE27" s="253" t="s">
        <v>72</v>
      </c>
      <c r="CF27" s="250" t="s">
        <v>19</v>
      </c>
      <c r="CG27" s="44"/>
      <c r="CH27" s="223" t="s">
        <v>60</v>
      </c>
      <c r="CI27" s="224"/>
      <c r="CJ27" s="224"/>
      <c r="CK27" s="224"/>
      <c r="CL27" s="253" t="s">
        <v>74</v>
      </c>
      <c r="CM27" s="253"/>
      <c r="CN27" s="253" t="s">
        <v>16</v>
      </c>
      <c r="CO27" s="253" t="s">
        <v>72</v>
      </c>
      <c r="CP27" s="250" t="s">
        <v>19</v>
      </c>
      <c r="CQ27" s="44"/>
      <c r="CR27" s="223" t="s">
        <v>60</v>
      </c>
      <c r="CS27" s="224"/>
      <c r="CT27" s="224"/>
      <c r="CU27" s="224"/>
      <c r="CV27" s="253" t="s">
        <v>74</v>
      </c>
      <c r="CW27" s="253"/>
      <c r="CX27" s="253" t="s">
        <v>16</v>
      </c>
      <c r="CY27" s="253" t="s">
        <v>72</v>
      </c>
      <c r="CZ27" s="250" t="s">
        <v>19</v>
      </c>
      <c r="DA27" s="44"/>
      <c r="DB27" s="223" t="s">
        <v>60</v>
      </c>
      <c r="DC27" s="224"/>
      <c r="DD27" s="224"/>
      <c r="DE27" s="224"/>
      <c r="DF27" s="253" t="s">
        <v>74</v>
      </c>
      <c r="DG27" s="253"/>
      <c r="DH27" s="253" t="s">
        <v>16</v>
      </c>
      <c r="DI27" s="253" t="s">
        <v>72</v>
      </c>
      <c r="DJ27" s="250" t="s">
        <v>19</v>
      </c>
      <c r="DK27" s="44"/>
      <c r="DL27" s="223" t="s">
        <v>60</v>
      </c>
      <c r="DM27" s="224"/>
      <c r="DN27" s="224"/>
      <c r="DO27" s="224"/>
      <c r="DP27" s="253" t="s">
        <v>74</v>
      </c>
      <c r="DQ27" s="253"/>
      <c r="DR27" s="253" t="s">
        <v>16</v>
      </c>
      <c r="DS27" s="253" t="s">
        <v>72</v>
      </c>
      <c r="DT27" s="250" t="s">
        <v>19</v>
      </c>
      <c r="DU27" s="44"/>
      <c r="DV27" s="223" t="s">
        <v>60</v>
      </c>
      <c r="DW27" s="224"/>
      <c r="DX27" s="224"/>
      <c r="DY27" s="224"/>
      <c r="DZ27" s="253" t="s">
        <v>74</v>
      </c>
      <c r="EA27" s="253"/>
      <c r="EB27" s="253" t="s">
        <v>16</v>
      </c>
      <c r="EC27" s="253" t="s">
        <v>72</v>
      </c>
      <c r="ED27" s="250" t="s">
        <v>19</v>
      </c>
      <c r="EE27" s="44"/>
      <c r="EF27" s="223" t="s">
        <v>60</v>
      </c>
      <c r="EG27" s="224"/>
      <c r="EH27" s="224"/>
      <c r="EI27" s="224"/>
      <c r="EJ27" s="253" t="s">
        <v>74</v>
      </c>
      <c r="EK27" s="253"/>
      <c r="EL27" s="253" t="s">
        <v>16</v>
      </c>
      <c r="EM27" s="253" t="s">
        <v>72</v>
      </c>
      <c r="EN27" s="250" t="s">
        <v>19</v>
      </c>
      <c r="EO27" s="44"/>
      <c r="EP27" s="223" t="s">
        <v>60</v>
      </c>
      <c r="EQ27" s="224"/>
      <c r="ER27" s="224"/>
      <c r="ES27" s="224"/>
      <c r="ET27" s="253" t="s">
        <v>74</v>
      </c>
      <c r="EU27" s="253"/>
      <c r="EV27" s="253" t="s">
        <v>16</v>
      </c>
      <c r="EW27" s="253" t="s">
        <v>72</v>
      </c>
      <c r="EX27" s="250" t="s">
        <v>19</v>
      </c>
      <c r="EY27" s="44"/>
      <c r="EZ27" s="223" t="s">
        <v>60</v>
      </c>
      <c r="FA27" s="224"/>
      <c r="FB27" s="224"/>
      <c r="FC27" s="224"/>
      <c r="FD27" s="253" t="s">
        <v>74</v>
      </c>
      <c r="FE27" s="253"/>
      <c r="FF27" s="253" t="s">
        <v>16</v>
      </c>
      <c r="FG27" s="253" t="s">
        <v>72</v>
      </c>
      <c r="FH27" s="250" t="s">
        <v>19</v>
      </c>
      <c r="FI27" s="44"/>
      <c r="FJ27" s="223" t="s">
        <v>60</v>
      </c>
      <c r="FK27" s="224"/>
      <c r="FL27" s="224"/>
      <c r="FM27" s="224"/>
      <c r="FN27" s="253" t="s">
        <v>74</v>
      </c>
      <c r="FO27" s="253"/>
      <c r="FP27" s="253" t="s">
        <v>16</v>
      </c>
      <c r="FQ27" s="253" t="s">
        <v>72</v>
      </c>
      <c r="FR27" s="250" t="s">
        <v>19</v>
      </c>
      <c r="FS27" s="44"/>
      <c r="FT27" s="223" t="s">
        <v>60</v>
      </c>
      <c r="FU27" s="224"/>
      <c r="FV27" s="224"/>
      <c r="FW27" s="224"/>
      <c r="FX27" s="253" t="s">
        <v>74</v>
      </c>
      <c r="FY27" s="253"/>
      <c r="FZ27" s="253" t="s">
        <v>16</v>
      </c>
      <c r="GA27" s="253" t="s">
        <v>72</v>
      </c>
      <c r="GB27" s="250" t="s">
        <v>19</v>
      </c>
      <c r="GC27" s="44"/>
      <c r="GD27" s="223" t="s">
        <v>60</v>
      </c>
      <c r="GE27" s="224"/>
      <c r="GF27" s="224"/>
      <c r="GG27" s="224"/>
      <c r="GH27" s="253" t="s">
        <v>74</v>
      </c>
      <c r="GI27" s="253"/>
      <c r="GJ27" s="253" t="s">
        <v>16</v>
      </c>
      <c r="GK27" s="253" t="s">
        <v>72</v>
      </c>
      <c r="GL27" s="250" t="s">
        <v>19</v>
      </c>
      <c r="GM27" s="44"/>
      <c r="GN27" s="223" t="s">
        <v>60</v>
      </c>
      <c r="GO27" s="224"/>
      <c r="GP27" s="224"/>
      <c r="GQ27" s="224"/>
      <c r="GR27" s="253" t="s">
        <v>74</v>
      </c>
      <c r="GS27" s="253"/>
      <c r="GT27" s="253" t="s">
        <v>16</v>
      </c>
      <c r="GU27" s="253" t="s">
        <v>72</v>
      </c>
      <c r="GV27" s="250" t="s">
        <v>19</v>
      </c>
      <c r="GW27" s="44"/>
      <c r="GX27" s="223" t="s">
        <v>60</v>
      </c>
      <c r="GY27" s="224"/>
      <c r="GZ27" s="224"/>
      <c r="HA27" s="224"/>
      <c r="HB27" s="253" t="s">
        <v>74</v>
      </c>
      <c r="HC27" s="253"/>
      <c r="HD27" s="253" t="s">
        <v>16</v>
      </c>
      <c r="HE27" s="253" t="s">
        <v>72</v>
      </c>
      <c r="HF27" s="250" t="s">
        <v>19</v>
      </c>
      <c r="HG27" s="44"/>
      <c r="HH27" s="223" t="s">
        <v>60</v>
      </c>
      <c r="HI27" s="224"/>
      <c r="HJ27" s="224"/>
      <c r="HK27" s="224"/>
      <c r="HL27" s="253" t="s">
        <v>74</v>
      </c>
      <c r="HM27" s="253"/>
      <c r="HN27" s="253" t="s">
        <v>16</v>
      </c>
      <c r="HO27" s="253" t="s">
        <v>72</v>
      </c>
      <c r="HP27" s="250" t="s">
        <v>19</v>
      </c>
      <c r="HQ27" s="44"/>
      <c r="HR27" s="223" t="s">
        <v>60</v>
      </c>
      <c r="HS27" s="224"/>
      <c r="HT27" s="224"/>
      <c r="HU27" s="224"/>
      <c r="HV27" s="253" t="s">
        <v>74</v>
      </c>
      <c r="HW27" s="253"/>
      <c r="HX27" s="253" t="s">
        <v>16</v>
      </c>
      <c r="HY27" s="253" t="s">
        <v>72</v>
      </c>
      <c r="HZ27" s="250" t="s">
        <v>19</v>
      </c>
      <c r="IA27" s="44"/>
      <c r="IB27" s="223" t="s">
        <v>60</v>
      </c>
      <c r="IC27" s="224"/>
      <c r="ID27" s="224"/>
      <c r="IE27" s="224"/>
      <c r="IF27" s="253" t="s">
        <v>74</v>
      </c>
      <c r="IG27" s="253"/>
      <c r="IH27" s="253" t="s">
        <v>16</v>
      </c>
      <c r="II27" s="253" t="s">
        <v>72</v>
      </c>
      <c r="IJ27" s="250" t="s">
        <v>19</v>
      </c>
      <c r="IK27" s="44"/>
      <c r="IL27" s="223" t="s">
        <v>60</v>
      </c>
      <c r="IM27" s="224"/>
      <c r="IN27" s="224"/>
      <c r="IO27" s="224"/>
      <c r="IP27" s="253" t="s">
        <v>74</v>
      </c>
      <c r="IQ27" s="253"/>
      <c r="IR27" s="253" t="s">
        <v>16</v>
      </c>
      <c r="IS27" s="253" t="s">
        <v>72</v>
      </c>
      <c r="IT27" s="250" t="s">
        <v>19</v>
      </c>
      <c r="IU27" s="44"/>
      <c r="IV27" s="223" t="s">
        <v>60</v>
      </c>
      <c r="IW27" s="224"/>
      <c r="IX27" s="224"/>
      <c r="IY27" s="224"/>
      <c r="IZ27" s="253" t="s">
        <v>74</v>
      </c>
      <c r="JA27" s="253"/>
      <c r="JB27" s="253" t="s">
        <v>16</v>
      </c>
      <c r="JC27" s="253" t="s">
        <v>72</v>
      </c>
      <c r="JD27" s="250" t="s">
        <v>19</v>
      </c>
      <c r="JE27" s="44"/>
      <c r="JF27" s="223" t="s">
        <v>60</v>
      </c>
      <c r="JG27" s="224"/>
      <c r="JH27" s="224"/>
      <c r="JI27" s="224"/>
      <c r="JJ27" s="253" t="s">
        <v>74</v>
      </c>
      <c r="JK27" s="253"/>
      <c r="JL27" s="253" t="s">
        <v>16</v>
      </c>
      <c r="JM27" s="253" t="s">
        <v>72</v>
      </c>
      <c r="JN27" s="250" t="s">
        <v>19</v>
      </c>
      <c r="JO27" s="44"/>
      <c r="JP27" s="223" t="s">
        <v>60</v>
      </c>
      <c r="JQ27" s="224"/>
      <c r="JR27" s="224"/>
      <c r="JS27" s="224"/>
      <c r="JT27" s="253" t="s">
        <v>74</v>
      </c>
      <c r="JU27" s="253"/>
      <c r="JV27" s="253" t="s">
        <v>16</v>
      </c>
      <c r="JW27" s="253" t="s">
        <v>72</v>
      </c>
      <c r="JX27" s="250" t="s">
        <v>19</v>
      </c>
      <c r="JY27" s="44"/>
      <c r="JZ27" s="223" t="s">
        <v>60</v>
      </c>
      <c r="KA27" s="224"/>
      <c r="KB27" s="224"/>
      <c r="KC27" s="224"/>
      <c r="KD27" s="253" t="s">
        <v>74</v>
      </c>
      <c r="KE27" s="253"/>
      <c r="KF27" s="253" t="s">
        <v>16</v>
      </c>
      <c r="KG27" s="253" t="s">
        <v>72</v>
      </c>
      <c r="KH27" s="250" t="s">
        <v>19</v>
      </c>
      <c r="KI27" s="44"/>
      <c r="KJ27" s="223" t="s">
        <v>60</v>
      </c>
      <c r="KK27" s="224"/>
      <c r="KL27" s="224"/>
      <c r="KM27" s="224"/>
      <c r="KN27" s="253" t="s">
        <v>74</v>
      </c>
      <c r="KO27" s="253"/>
      <c r="KP27" s="253" t="s">
        <v>16</v>
      </c>
      <c r="KQ27" s="253" t="s">
        <v>72</v>
      </c>
      <c r="KR27" s="250" t="s">
        <v>19</v>
      </c>
      <c r="KS27" s="44"/>
      <c r="KT27" s="223" t="s">
        <v>60</v>
      </c>
      <c r="KU27" s="224"/>
      <c r="KV27" s="224"/>
      <c r="KW27" s="224"/>
      <c r="KX27" s="253" t="s">
        <v>74</v>
      </c>
      <c r="KY27" s="253"/>
      <c r="KZ27" s="253" t="s">
        <v>16</v>
      </c>
      <c r="LA27" s="253" t="s">
        <v>72</v>
      </c>
      <c r="LB27" s="250" t="s">
        <v>19</v>
      </c>
      <c r="LC27" s="44"/>
      <c r="LD27" s="223" t="s">
        <v>60</v>
      </c>
      <c r="LE27" s="224"/>
      <c r="LF27" s="224"/>
      <c r="LG27" s="224"/>
      <c r="LH27" s="253" t="s">
        <v>74</v>
      </c>
      <c r="LI27" s="253"/>
      <c r="LJ27" s="253" t="s">
        <v>16</v>
      </c>
      <c r="LK27" s="253" t="s">
        <v>72</v>
      </c>
      <c r="LL27" s="250" t="s">
        <v>19</v>
      </c>
      <c r="LM27" s="44"/>
      <c r="LN27" s="223" t="s">
        <v>60</v>
      </c>
      <c r="LO27" s="224"/>
      <c r="LP27" s="224"/>
      <c r="LQ27" s="224"/>
      <c r="LR27" s="253" t="s">
        <v>74</v>
      </c>
      <c r="LS27" s="253"/>
      <c r="LT27" s="253" t="s">
        <v>16</v>
      </c>
      <c r="LU27" s="253" t="s">
        <v>72</v>
      </c>
      <c r="LV27" s="250" t="s">
        <v>19</v>
      </c>
      <c r="LW27" s="44"/>
      <c r="LX27" s="223" t="s">
        <v>60</v>
      </c>
      <c r="LY27" s="224"/>
      <c r="LZ27" s="224"/>
      <c r="MA27" s="224"/>
      <c r="MB27" s="253" t="s">
        <v>74</v>
      </c>
      <c r="MC27" s="253"/>
      <c r="MD27" s="253" t="s">
        <v>16</v>
      </c>
      <c r="ME27" s="253" t="s">
        <v>72</v>
      </c>
      <c r="MF27" s="250" t="s">
        <v>19</v>
      </c>
      <c r="MG27" s="44"/>
      <c r="MH27" s="223" t="s">
        <v>60</v>
      </c>
      <c r="MI27" s="224"/>
      <c r="MJ27" s="224"/>
      <c r="MK27" s="224"/>
      <c r="ML27" s="253" t="s">
        <v>74</v>
      </c>
      <c r="MM27" s="253"/>
      <c r="MN27" s="253" t="s">
        <v>16</v>
      </c>
      <c r="MO27" s="253" t="s">
        <v>72</v>
      </c>
      <c r="MP27" s="250" t="s">
        <v>19</v>
      </c>
      <c r="MQ27" s="44"/>
      <c r="MR27" s="223" t="s">
        <v>60</v>
      </c>
      <c r="MS27" s="224"/>
      <c r="MT27" s="224"/>
      <c r="MU27" s="224"/>
      <c r="MV27" s="253" t="s">
        <v>74</v>
      </c>
      <c r="MW27" s="253"/>
      <c r="MX27" s="253" t="s">
        <v>16</v>
      </c>
      <c r="MY27" s="253" t="s">
        <v>72</v>
      </c>
      <c r="MZ27" s="250" t="s">
        <v>19</v>
      </c>
    </row>
    <row r="28" spans="2:364" ht="12.75" customHeight="1" x14ac:dyDescent="0.2">
      <c r="B28" s="226"/>
      <c r="C28" s="227"/>
      <c r="D28" s="227"/>
      <c r="E28" s="227"/>
      <c r="F28" s="227"/>
      <c r="G28" s="252"/>
      <c r="H28" s="251"/>
      <c r="I28" s="252"/>
      <c r="J28" s="251"/>
      <c r="M28" s="322" t="s">
        <v>230</v>
      </c>
      <c r="N28" s="142">
        <v>89</v>
      </c>
      <c r="O28"/>
      <c r="P28" s="226"/>
      <c r="Q28" s="227"/>
      <c r="R28" s="227"/>
      <c r="S28" s="227"/>
      <c r="T28" s="252">
        <v>3</v>
      </c>
      <c r="U28" s="252"/>
      <c r="V28" s="252"/>
      <c r="W28" s="252"/>
      <c r="X28" s="251"/>
      <c r="Y28" s="44"/>
      <c r="Z28" s="226"/>
      <c r="AA28" s="227"/>
      <c r="AB28" s="227"/>
      <c r="AC28" s="227"/>
      <c r="AD28" s="252">
        <v>3</v>
      </c>
      <c r="AE28" s="252"/>
      <c r="AF28" s="252"/>
      <c r="AG28" s="252"/>
      <c r="AH28" s="251"/>
      <c r="AI28" s="44"/>
      <c r="AJ28" s="226"/>
      <c r="AK28" s="227"/>
      <c r="AL28" s="227"/>
      <c r="AM28" s="227"/>
      <c r="AN28" s="252">
        <v>3</v>
      </c>
      <c r="AO28" s="252"/>
      <c r="AP28" s="252"/>
      <c r="AQ28" s="252"/>
      <c r="AR28" s="251"/>
      <c r="AS28" s="44"/>
      <c r="AT28" s="226"/>
      <c r="AU28" s="227"/>
      <c r="AV28" s="227"/>
      <c r="AW28" s="227"/>
      <c r="AX28" s="252">
        <v>3</v>
      </c>
      <c r="AY28" s="252"/>
      <c r="AZ28" s="252"/>
      <c r="BA28" s="252"/>
      <c r="BB28" s="251"/>
      <c r="BC28" s="44"/>
      <c r="BD28" s="226"/>
      <c r="BE28" s="227"/>
      <c r="BF28" s="227"/>
      <c r="BG28" s="227"/>
      <c r="BH28" s="252">
        <v>3</v>
      </c>
      <c r="BI28" s="252"/>
      <c r="BJ28" s="252"/>
      <c r="BK28" s="252"/>
      <c r="BL28" s="251"/>
      <c r="BM28" s="44"/>
      <c r="BN28" s="226"/>
      <c r="BO28" s="227"/>
      <c r="BP28" s="227"/>
      <c r="BQ28" s="227"/>
      <c r="BR28" s="252">
        <v>3</v>
      </c>
      <c r="BS28" s="252"/>
      <c r="BT28" s="252"/>
      <c r="BU28" s="252"/>
      <c r="BV28" s="251"/>
      <c r="BW28" s="44"/>
      <c r="BX28" s="226"/>
      <c r="BY28" s="227"/>
      <c r="BZ28" s="227"/>
      <c r="CA28" s="227"/>
      <c r="CB28" s="252">
        <v>3</v>
      </c>
      <c r="CC28" s="252"/>
      <c r="CD28" s="252"/>
      <c r="CE28" s="252"/>
      <c r="CF28" s="251"/>
      <c r="CG28" s="44"/>
      <c r="CH28" s="226"/>
      <c r="CI28" s="227"/>
      <c r="CJ28" s="227"/>
      <c r="CK28" s="227"/>
      <c r="CL28" s="252">
        <v>3</v>
      </c>
      <c r="CM28" s="252"/>
      <c r="CN28" s="252"/>
      <c r="CO28" s="252"/>
      <c r="CP28" s="251"/>
      <c r="CQ28" s="44"/>
      <c r="CR28" s="226"/>
      <c r="CS28" s="227"/>
      <c r="CT28" s="227"/>
      <c r="CU28" s="227"/>
      <c r="CV28" s="252">
        <v>3</v>
      </c>
      <c r="CW28" s="252"/>
      <c r="CX28" s="252"/>
      <c r="CY28" s="252"/>
      <c r="CZ28" s="251"/>
      <c r="DA28" s="44"/>
      <c r="DB28" s="226"/>
      <c r="DC28" s="227"/>
      <c r="DD28" s="227"/>
      <c r="DE28" s="227"/>
      <c r="DF28" s="252">
        <v>3</v>
      </c>
      <c r="DG28" s="252"/>
      <c r="DH28" s="252"/>
      <c r="DI28" s="252"/>
      <c r="DJ28" s="251"/>
      <c r="DK28" s="44"/>
      <c r="DL28" s="226"/>
      <c r="DM28" s="227"/>
      <c r="DN28" s="227"/>
      <c r="DO28" s="227"/>
      <c r="DP28" s="252">
        <v>3</v>
      </c>
      <c r="DQ28" s="252"/>
      <c r="DR28" s="252"/>
      <c r="DS28" s="252"/>
      <c r="DT28" s="251"/>
      <c r="DU28" s="44"/>
      <c r="DV28" s="226"/>
      <c r="DW28" s="227"/>
      <c r="DX28" s="227"/>
      <c r="DY28" s="227"/>
      <c r="DZ28" s="252">
        <v>3</v>
      </c>
      <c r="EA28" s="252"/>
      <c r="EB28" s="252"/>
      <c r="EC28" s="252"/>
      <c r="ED28" s="251"/>
      <c r="EE28" s="44"/>
      <c r="EF28" s="226"/>
      <c r="EG28" s="227"/>
      <c r="EH28" s="227"/>
      <c r="EI28" s="227"/>
      <c r="EJ28" s="252">
        <v>3</v>
      </c>
      <c r="EK28" s="252"/>
      <c r="EL28" s="252"/>
      <c r="EM28" s="252"/>
      <c r="EN28" s="251"/>
      <c r="EO28" s="44"/>
      <c r="EP28" s="226"/>
      <c r="EQ28" s="227"/>
      <c r="ER28" s="227"/>
      <c r="ES28" s="227"/>
      <c r="ET28" s="252">
        <v>3</v>
      </c>
      <c r="EU28" s="252"/>
      <c r="EV28" s="252"/>
      <c r="EW28" s="252"/>
      <c r="EX28" s="251"/>
      <c r="EY28" s="44"/>
      <c r="EZ28" s="226"/>
      <c r="FA28" s="227"/>
      <c r="FB28" s="227"/>
      <c r="FC28" s="227"/>
      <c r="FD28" s="252">
        <v>3</v>
      </c>
      <c r="FE28" s="252"/>
      <c r="FF28" s="252"/>
      <c r="FG28" s="252"/>
      <c r="FH28" s="251"/>
      <c r="FI28" s="44"/>
      <c r="FJ28" s="226"/>
      <c r="FK28" s="227"/>
      <c r="FL28" s="227"/>
      <c r="FM28" s="227"/>
      <c r="FN28" s="252">
        <v>3</v>
      </c>
      <c r="FO28" s="252"/>
      <c r="FP28" s="252"/>
      <c r="FQ28" s="252"/>
      <c r="FR28" s="251"/>
      <c r="FS28" s="44"/>
      <c r="FT28" s="226"/>
      <c r="FU28" s="227"/>
      <c r="FV28" s="227"/>
      <c r="FW28" s="227"/>
      <c r="FX28" s="252">
        <v>3</v>
      </c>
      <c r="FY28" s="252"/>
      <c r="FZ28" s="252"/>
      <c r="GA28" s="252"/>
      <c r="GB28" s="251"/>
      <c r="GC28" s="44"/>
      <c r="GD28" s="226"/>
      <c r="GE28" s="227"/>
      <c r="GF28" s="227"/>
      <c r="GG28" s="227"/>
      <c r="GH28" s="252">
        <v>3</v>
      </c>
      <c r="GI28" s="252"/>
      <c r="GJ28" s="252"/>
      <c r="GK28" s="252"/>
      <c r="GL28" s="251"/>
      <c r="GM28" s="44"/>
      <c r="GN28" s="226"/>
      <c r="GO28" s="227"/>
      <c r="GP28" s="227"/>
      <c r="GQ28" s="227"/>
      <c r="GR28" s="252">
        <v>3</v>
      </c>
      <c r="GS28" s="252"/>
      <c r="GT28" s="252"/>
      <c r="GU28" s="252"/>
      <c r="GV28" s="251"/>
      <c r="GW28" s="44"/>
      <c r="GX28" s="226"/>
      <c r="GY28" s="227"/>
      <c r="GZ28" s="227"/>
      <c r="HA28" s="227"/>
      <c r="HB28" s="252">
        <v>3</v>
      </c>
      <c r="HC28" s="252"/>
      <c r="HD28" s="252"/>
      <c r="HE28" s="252"/>
      <c r="HF28" s="251"/>
      <c r="HG28" s="44"/>
      <c r="HH28" s="226"/>
      <c r="HI28" s="227"/>
      <c r="HJ28" s="227"/>
      <c r="HK28" s="227"/>
      <c r="HL28" s="252">
        <v>3</v>
      </c>
      <c r="HM28" s="252"/>
      <c r="HN28" s="252"/>
      <c r="HO28" s="252"/>
      <c r="HP28" s="251"/>
      <c r="HQ28" s="44"/>
      <c r="HR28" s="226"/>
      <c r="HS28" s="227"/>
      <c r="HT28" s="227"/>
      <c r="HU28" s="227"/>
      <c r="HV28" s="252">
        <v>3</v>
      </c>
      <c r="HW28" s="252"/>
      <c r="HX28" s="252"/>
      <c r="HY28" s="252"/>
      <c r="HZ28" s="251"/>
      <c r="IA28" s="44"/>
      <c r="IB28" s="226"/>
      <c r="IC28" s="227"/>
      <c r="ID28" s="227"/>
      <c r="IE28" s="227"/>
      <c r="IF28" s="252">
        <v>3</v>
      </c>
      <c r="IG28" s="252"/>
      <c r="IH28" s="252"/>
      <c r="II28" s="252"/>
      <c r="IJ28" s="251"/>
      <c r="IK28" s="44"/>
      <c r="IL28" s="226"/>
      <c r="IM28" s="227"/>
      <c r="IN28" s="227"/>
      <c r="IO28" s="227"/>
      <c r="IP28" s="252">
        <v>3</v>
      </c>
      <c r="IQ28" s="252"/>
      <c r="IR28" s="252"/>
      <c r="IS28" s="252"/>
      <c r="IT28" s="251"/>
      <c r="IU28" s="44"/>
      <c r="IV28" s="226"/>
      <c r="IW28" s="227"/>
      <c r="IX28" s="227"/>
      <c r="IY28" s="227"/>
      <c r="IZ28" s="252">
        <v>3</v>
      </c>
      <c r="JA28" s="252"/>
      <c r="JB28" s="252"/>
      <c r="JC28" s="252"/>
      <c r="JD28" s="251"/>
      <c r="JE28" s="44"/>
      <c r="JF28" s="226"/>
      <c r="JG28" s="227"/>
      <c r="JH28" s="227"/>
      <c r="JI28" s="227"/>
      <c r="JJ28" s="252">
        <v>3</v>
      </c>
      <c r="JK28" s="252"/>
      <c r="JL28" s="252"/>
      <c r="JM28" s="252"/>
      <c r="JN28" s="251"/>
      <c r="JO28" s="44"/>
      <c r="JP28" s="226"/>
      <c r="JQ28" s="227"/>
      <c r="JR28" s="227"/>
      <c r="JS28" s="227"/>
      <c r="JT28" s="252">
        <v>3</v>
      </c>
      <c r="JU28" s="252"/>
      <c r="JV28" s="252"/>
      <c r="JW28" s="252"/>
      <c r="JX28" s="251"/>
      <c r="JY28" s="44"/>
      <c r="JZ28" s="226"/>
      <c r="KA28" s="227"/>
      <c r="KB28" s="227"/>
      <c r="KC28" s="227"/>
      <c r="KD28" s="252">
        <v>3</v>
      </c>
      <c r="KE28" s="252"/>
      <c r="KF28" s="252"/>
      <c r="KG28" s="252"/>
      <c r="KH28" s="251"/>
      <c r="KI28" s="44"/>
      <c r="KJ28" s="226"/>
      <c r="KK28" s="227"/>
      <c r="KL28" s="227"/>
      <c r="KM28" s="227"/>
      <c r="KN28" s="252">
        <v>3</v>
      </c>
      <c r="KO28" s="252"/>
      <c r="KP28" s="252"/>
      <c r="KQ28" s="252"/>
      <c r="KR28" s="251"/>
      <c r="KS28" s="44"/>
      <c r="KT28" s="226"/>
      <c r="KU28" s="227"/>
      <c r="KV28" s="227"/>
      <c r="KW28" s="227"/>
      <c r="KX28" s="252">
        <v>3</v>
      </c>
      <c r="KY28" s="252"/>
      <c r="KZ28" s="252"/>
      <c r="LA28" s="252"/>
      <c r="LB28" s="251"/>
      <c r="LC28" s="44"/>
      <c r="LD28" s="226"/>
      <c r="LE28" s="227"/>
      <c r="LF28" s="227"/>
      <c r="LG28" s="227"/>
      <c r="LH28" s="252">
        <v>3</v>
      </c>
      <c r="LI28" s="252"/>
      <c r="LJ28" s="252"/>
      <c r="LK28" s="252"/>
      <c r="LL28" s="251"/>
      <c r="LM28" s="44"/>
      <c r="LN28" s="226"/>
      <c r="LO28" s="227"/>
      <c r="LP28" s="227"/>
      <c r="LQ28" s="227"/>
      <c r="LR28" s="252">
        <v>3</v>
      </c>
      <c r="LS28" s="252"/>
      <c r="LT28" s="252"/>
      <c r="LU28" s="252"/>
      <c r="LV28" s="251"/>
      <c r="LW28" s="44"/>
      <c r="LX28" s="226"/>
      <c r="LY28" s="227"/>
      <c r="LZ28" s="227"/>
      <c r="MA28" s="227"/>
      <c r="MB28" s="252">
        <v>3</v>
      </c>
      <c r="MC28" s="252"/>
      <c r="MD28" s="252"/>
      <c r="ME28" s="252"/>
      <c r="MF28" s="251"/>
      <c r="MG28" s="44"/>
      <c r="MH28" s="226"/>
      <c r="MI28" s="227"/>
      <c r="MJ28" s="227"/>
      <c r="MK28" s="227"/>
      <c r="ML28" s="252">
        <v>3</v>
      </c>
      <c r="MM28" s="252"/>
      <c r="MN28" s="252"/>
      <c r="MO28" s="252"/>
      <c r="MP28" s="251"/>
      <c r="MQ28" s="44"/>
      <c r="MR28" s="226"/>
      <c r="MS28" s="227"/>
      <c r="MT28" s="227"/>
      <c r="MU28" s="227"/>
      <c r="MV28" s="252">
        <v>3</v>
      </c>
      <c r="MW28" s="252"/>
      <c r="MX28" s="252"/>
      <c r="MY28" s="252"/>
      <c r="MZ28" s="251"/>
    </row>
    <row r="29" spans="2:364" ht="12.75" customHeight="1" x14ac:dyDescent="0.2">
      <c r="B29" s="64">
        <v>63</v>
      </c>
      <c r="C29" s="200" t="str">
        <f>IF($B24&gt;$R$13,CONCATENATE("L",$B24),(IF(D24=E24,IF(G24&lt;H24,C24,F24),IF(D24&lt;E24,C24,F24))))</f>
        <v>Bélgica</v>
      </c>
      <c r="D29" s="41">
        <v>2</v>
      </c>
      <c r="E29" s="42">
        <v>0</v>
      </c>
      <c r="F29" s="57" t="str">
        <f>IF($B25&gt;$R$13,CONCATENATE("L",$B25),(IF(D25=E25,IF(G25&lt;H25,C25,F25),IF(D25&lt;E25,C25,F25))))</f>
        <v>Inglaterra</v>
      </c>
      <c r="G29" s="41"/>
      <c r="H29" s="73"/>
      <c r="I29" s="48" t="str">
        <f>IF($B29&gt;$R$13,CONCATENATE("W",$B29),(IF(D29=E29,IF(G29&gt;H29,C29,F29),IF(D29&gt;E29,C29,F29))))</f>
        <v>Bélgica</v>
      </c>
      <c r="J29" s="49">
        <f>IF(D29=E29,2,IF(D29&gt;E29,1,3))</f>
        <v>1</v>
      </c>
      <c r="M29" s="322" t="s">
        <v>229</v>
      </c>
      <c r="N29" s="142">
        <v>89</v>
      </c>
      <c r="O29"/>
      <c r="P29" s="200" t="str">
        <f>IF($B24&gt;$R$13,CONCATENATE("L",$B24),(IF(Q24=R24,IF(T24&lt;U24,P24,S24),IF(Q24&lt;R24,P24,S24))))</f>
        <v>Uruguai</v>
      </c>
      <c r="Q29" s="55">
        <v>2</v>
      </c>
      <c r="R29" s="56">
        <v>0</v>
      </c>
      <c r="S29" s="57" t="str">
        <f>IF($B25&gt;$R$13,CONCATENATE("L",$B25),(IF(Q25=R25,IF(T25&lt;U25,P25,S25),IF(Q25&lt;R25,P25,S25))))</f>
        <v>Croácia</v>
      </c>
      <c r="T29" s="55"/>
      <c r="U29" s="56"/>
      <c r="V29" s="58" t="str">
        <f>IF($B29&gt;$R$13,CONCATENATE("W",$B29),(IF(Q29=R29,IF(T29&gt;U29,P29,S29),IF(Q29&gt;R29,P29,S29))))</f>
        <v>Uruguai</v>
      </c>
      <c r="W29" s="58">
        <f>IF(Q29=R29,2,IF(Q29&gt;R29,1,3))</f>
        <v>1</v>
      </c>
      <c r="X29" s="199">
        <f>IF($B29&gt;$R$13,0,IF(AND($D29=Q29,$E29=R29),15,IF($J29=W29,6,0)+IF(OR($D29=Q29,$E29=R29),2,0))+IF($I29=V29,10,0)+IF(AND(Q29=R29,$G29=T29,$H29=U29),5,0))*3</f>
        <v>45</v>
      </c>
      <c r="Y29" s="44"/>
      <c r="Z29" s="200" t="str">
        <f>IF($B24&gt;$R$13,CONCATENATE("L",$B24),(IF(AA24=AB24,IF(AD24&lt;AE24,Z24,AC24),IF(AA24&lt;AB24,Z24,AC24))))</f>
        <v>Uruguai</v>
      </c>
      <c r="AA29" s="55">
        <v>1</v>
      </c>
      <c r="AB29" s="56">
        <v>0</v>
      </c>
      <c r="AC29" s="57" t="str">
        <f>IF($B25&gt;$R$13,CONCATENATE("L",$B25),(IF(AA25=AB25,IF(AD25&lt;AE25,Z25,AC25),IF(AA25&lt;AB25,Z25,AC25))))</f>
        <v>Croácia</v>
      </c>
      <c r="AD29" s="55"/>
      <c r="AE29" s="56"/>
      <c r="AF29" s="58" t="str">
        <f>IF($B29&gt;$R$13,CONCATENATE("W",$B29),(IF(AA29=AB29,IF(AD29&gt;AE29,Z29,AC29),IF(AA29&gt;AB29,Z29,AC29))))</f>
        <v>Uruguai</v>
      </c>
      <c r="AG29" s="58">
        <f>IF(AA29=AB29,2,IF(AA29&gt;AB29,1,3))</f>
        <v>1</v>
      </c>
      <c r="AH29" s="199">
        <f>IF($B29&gt;$R$13,0,IF(AND($D29=AA29,$E29=AB29),15,IF($J29=AG29,6,0)+IF(OR($D29=AA29,$E29=AB29),2,0))+IF($I29=AF29,10,0)+IF(AND(AA29=AB29,$G29=AD29,$H29=AE29),5,0))*3</f>
        <v>24</v>
      </c>
      <c r="AI29" s="44"/>
      <c r="AJ29" s="200" t="str">
        <f>IF($B24&gt;$R$13,CONCATENATE("L",$B24),(IF(AK24=AL24,IF(AN24&lt;AO24,AJ24,AM24),IF(AK24&lt;AL24,AJ24,AM24))))</f>
        <v>França</v>
      </c>
      <c r="AK29" s="55">
        <v>1</v>
      </c>
      <c r="AL29" s="56">
        <v>2</v>
      </c>
      <c r="AM29" s="57" t="str">
        <f>IF($B25&gt;$R$13,CONCATENATE("L",$B25),(IF(AK25=AL25,IF(AN25&lt;AO25,AJ25,AM25),IF(AK25&lt;AL25,AJ25,AM25))))</f>
        <v>Suécia</v>
      </c>
      <c r="AN29" s="55"/>
      <c r="AO29" s="56"/>
      <c r="AP29" s="58" t="str">
        <f>IF($B29&gt;$R$13,CONCATENATE("W",$B29),(IF(AK29=AL29,IF(AN29&gt;AO29,AJ29,AM29),IF(AK29&gt;AL29,AJ29,AM29))))</f>
        <v>Suécia</v>
      </c>
      <c r="AQ29" s="58">
        <f>IF(AK29=AL29,2,IF(AK29&gt;AL29,1,3))</f>
        <v>3</v>
      </c>
      <c r="AR29" s="199">
        <f>IF($B29&gt;$R$13,0,IF(AND($D29=AK29,$E29=AL29),15,IF($J29=AQ29,6,0)+IF(OR($D29=AK29,$E29=AL29),2,0))+IF($I29=AP29,10,0)+IF(AND(AK29=AL29,$G29=AN29,$H29=AO29),5,0))*3</f>
        <v>0</v>
      </c>
      <c r="AS29" s="44"/>
      <c r="AT29" s="200" t="str">
        <f>IF($B24&gt;$R$13,CONCATENATE("L",$B24),(IF(AU24=AV24,IF(AX24&lt;AY24,AT24,AW24),IF(AU24&lt;AV24,AT24,AW24))))</f>
        <v>Uruguai</v>
      </c>
      <c r="AU29" s="55">
        <v>3</v>
      </c>
      <c r="AV29" s="56">
        <v>2</v>
      </c>
      <c r="AW29" s="57" t="str">
        <f>IF($B25&gt;$R$13,CONCATENATE("L",$B25),(IF(AU25=AV25,IF(AX25&lt;AY25,AT25,AW25),IF(AU25&lt;AV25,AT25,AW25))))</f>
        <v>Croácia</v>
      </c>
      <c r="AX29" s="55"/>
      <c r="AY29" s="56"/>
      <c r="AZ29" s="58" t="str">
        <f>IF($B29&gt;$R$13,CONCATENATE("W",$B29),(IF(AU29=AV29,IF(AX29&gt;AY29,AT29,AW29),IF(AU29&gt;AV29,AT29,AW29))))</f>
        <v>Uruguai</v>
      </c>
      <c r="BA29" s="58">
        <f>IF(AU29=AV29,2,IF(AU29&gt;AV29,1,3))</f>
        <v>1</v>
      </c>
      <c r="BB29" s="199">
        <f>IF($B29&gt;$R$13,0,IF(AND($D29=AU29,$E29=AV29),15,IF($J29=BA29,6,0)+IF(OR($D29=AU29,$E29=AV29),2,0))+IF($I29=AZ29,10,0)+IF(AND(AU29=AV29,$G29=AX29,$H29=AY29),5,0))*3</f>
        <v>18</v>
      </c>
      <c r="BC29" s="44"/>
      <c r="BD29" s="200" t="str">
        <f>IF($B24&gt;$R$13,CONCATENATE("L",$B24),(IF(BE24=BF24,IF(BH24&lt;BI24,BD24,BG24),IF(BE24&lt;BF24,BD24,BG24))))</f>
        <v>Uruguai</v>
      </c>
      <c r="BE29" s="55">
        <v>2</v>
      </c>
      <c r="BF29" s="56">
        <v>0</v>
      </c>
      <c r="BG29" s="57" t="str">
        <f>IF($B25&gt;$R$13,CONCATENATE("L",$B25),(IF(BE25=BF25,IF(BH25&lt;BI25,BD25,BG25),IF(BE25&lt;BF25,BD25,BG25))))</f>
        <v>Russia</v>
      </c>
      <c r="BH29" s="55"/>
      <c r="BI29" s="56"/>
      <c r="BJ29" s="58" t="str">
        <f>IF($B29&gt;$R$13,CONCATENATE("W",$B29),(IF(BE29=BF29,IF(BH29&gt;BI29,BD29,BG29),IF(BE29&gt;BF29,BD29,BG29))))</f>
        <v>Uruguai</v>
      </c>
      <c r="BK29" s="58">
        <f>IF(BE29=BF29,2,IF(BE29&gt;BF29,1,3))</f>
        <v>1</v>
      </c>
      <c r="BL29" s="199">
        <f>IF($B29&gt;$R$13,0,IF(AND($D29=BE29,$E29=BF29),15,IF($J29=BK29,6,0)+IF(OR($D29=BE29,$E29=BF29),2,0))+IF($I29=BJ29,10,0)+IF(AND(BE29=BF29,$G29=BH29,$H29=BI29),5,0))*3</f>
        <v>45</v>
      </c>
      <c r="BM29" s="44"/>
      <c r="BN29" s="200" t="str">
        <f>IF($B24&gt;$R$13,CONCATENATE("L",$B24),(IF(BO24=BP24,IF(BR24&lt;BS24,BN24,BQ24),IF(BO24&lt;BP24,BN24,BQ24))))</f>
        <v>França</v>
      </c>
      <c r="BO29" s="55">
        <v>2</v>
      </c>
      <c r="BP29" s="56">
        <v>1</v>
      </c>
      <c r="BQ29" s="57" t="str">
        <f>IF($B25&gt;$R$13,CONCATENATE("L",$B25),(IF(BO25=BP25,IF(BR25&lt;BS25,BN25,BQ25),IF(BO25&lt;BP25,BN25,BQ25))))</f>
        <v>Russia</v>
      </c>
      <c r="BR29" s="55"/>
      <c r="BS29" s="56"/>
      <c r="BT29" s="58" t="str">
        <f>IF($B29&gt;$R$13,CONCATENATE("W",$B29),(IF(BO29=BP29,IF(BR29&gt;BS29,BN29,BQ29),IF(BO29&gt;BP29,BN29,BQ29))))</f>
        <v>França</v>
      </c>
      <c r="BU29" s="58">
        <f>IF(BO29=BP29,2,IF(BO29&gt;BP29,1,3))</f>
        <v>1</v>
      </c>
      <c r="BV29" s="199">
        <f>IF($B29&gt;$R$13,0,IF(AND($D29=BO29,$E29=BP29),15,IF($J29=BU29,6,0)+IF(OR($D29=BO29,$E29=BP29),2,0))+IF($I29=BT29,10,0)+IF(AND(BO29=BP29,$G29=BR29,$H29=BS29),5,0))*3</f>
        <v>24</v>
      </c>
      <c r="BW29" s="44"/>
      <c r="BX29" s="200" t="str">
        <f>IF($B24&gt;$R$13,CONCATENATE("L",$B24),(IF(BY24=BZ24,IF(CB24&lt;CC24,BX24,CA24),IF(BY24&lt;BZ24,BX24,CA24))))</f>
        <v>França</v>
      </c>
      <c r="BY29" s="55">
        <v>3</v>
      </c>
      <c r="BZ29" s="56">
        <v>1</v>
      </c>
      <c r="CA29" s="57" t="str">
        <f>IF($B25&gt;$R$13,CONCATENATE("L",$B25),(IF(BY25=BZ25,IF(CB25&lt;CC25,BX25,CA25),IF(BY25&lt;BZ25,BX25,CA25))))</f>
        <v>Russia</v>
      </c>
      <c r="CB29" s="55"/>
      <c r="CC29" s="56"/>
      <c r="CD29" s="58" t="str">
        <f>IF($B29&gt;$R$13,CONCATENATE("W",$B29),(IF(BY29=BZ29,IF(CB29&gt;CC29,BX29,CA29),IF(BY29&gt;BZ29,BX29,CA29))))</f>
        <v>França</v>
      </c>
      <c r="CE29" s="58">
        <f>IF(BY29=BZ29,2,IF(BY29&gt;BZ29,1,3))</f>
        <v>1</v>
      </c>
      <c r="CF29" s="199">
        <f>IF($B29&gt;$R$13,0,IF(AND($D29=BY29,$E29=BZ29),15,IF($J29=CE29,6,0)+IF(OR($D29=BY29,$E29=BZ29),2,0))+IF($I29=CD29,10,0)+IF(AND(BY29=BZ29,$G29=CB29,$H29=CC29),5,0))*3</f>
        <v>18</v>
      </c>
      <c r="CG29" s="44"/>
      <c r="CH29" s="200" t="str">
        <f>IF($B24&gt;$R$13,CONCATENATE("L",$B24),(IF(CI24=CJ24,IF(CL24&lt;CM24,CH24,CK24),IF(CI24&lt;CJ24,CH24,CK24))))</f>
        <v>Uruguai</v>
      </c>
      <c r="CI29" s="55">
        <v>2</v>
      </c>
      <c r="CJ29" s="56">
        <v>0</v>
      </c>
      <c r="CK29" s="57" t="str">
        <f>IF($B25&gt;$R$13,CONCATENATE("L",$B25),(IF(CI25=CJ25,IF(CL25&lt;CM25,CH25,CK25),IF(CI25&lt;CJ25,CH25,CK25))))</f>
        <v>Croácia</v>
      </c>
      <c r="CL29" s="55"/>
      <c r="CM29" s="56"/>
      <c r="CN29" s="58" t="str">
        <f>IF($B29&gt;$R$13,CONCATENATE("W",$B29),(IF(CI29=CJ29,IF(CL29&gt;CM29,CH29,CK29),IF(CI29&gt;CJ29,CH29,CK29))))</f>
        <v>Uruguai</v>
      </c>
      <c r="CO29" s="58">
        <f>IF(CI29=CJ29,2,IF(CI29&gt;CJ29,1,3))</f>
        <v>1</v>
      </c>
      <c r="CP29" s="199">
        <f>IF($B29&gt;$R$13,0,IF(AND($D29=CI29,$E29=CJ29),15,IF($J29=CO29,6,0)+IF(OR($D29=CI29,$E29=CJ29),2,0))+IF($I29=CN29,10,0)+IF(AND(CI29=CJ29,$G29=CL29,$H29=CM29),5,0))*3</f>
        <v>45</v>
      </c>
      <c r="CQ29" s="44"/>
      <c r="CR29" s="200" t="str">
        <f>IF($B24&gt;$R$13,CONCATENATE("L",$B24),(IF(CS24=CT24,IF(CV24&lt;CW24,CR24,CU24),IF(CS24&lt;CT24,CR24,CU24))))</f>
        <v>Uruguai</v>
      </c>
      <c r="CS29" s="55">
        <v>1</v>
      </c>
      <c r="CT29" s="56">
        <v>0</v>
      </c>
      <c r="CU29" s="57" t="str">
        <f>IF($B25&gt;$R$13,CONCATENATE("L",$B25),(IF(CS25=CT25,IF(CV25&lt;CW25,CR25,CU25),IF(CS25&lt;CT25,CR25,CU25))))</f>
        <v>Croácia</v>
      </c>
      <c r="CV29" s="55"/>
      <c r="CW29" s="56"/>
      <c r="CX29" s="58" t="str">
        <f>IF($B29&gt;$R$13,CONCATENATE("W",$B29),(IF(CS29=CT29,IF(CV29&gt;CW29,CR29,CU29),IF(CS29&gt;CT29,CR29,CU29))))</f>
        <v>Uruguai</v>
      </c>
      <c r="CY29" s="58">
        <f>IF(CS29=CT29,2,IF(CS29&gt;CT29,1,3))</f>
        <v>1</v>
      </c>
      <c r="CZ29" s="199">
        <f>IF($B29&gt;$R$13,0,IF(AND($D29=CS29,$E29=CT29),15,IF($J29=CY29,6,0)+IF(OR($D29=CS29,$E29=CT29),2,0))+IF($I29=CX29,10,0)+IF(AND(CS29=CT29,$G29=CV29,$H29=CW29),5,0))*3</f>
        <v>24</v>
      </c>
      <c r="DA29" s="44"/>
      <c r="DB29" s="200" t="str">
        <f>IF($B24&gt;$R$13,CONCATENATE("L",$B24),(IF(DC24=DD24,IF(DF24&lt;DG24,DB24,DE24),IF(DC24&lt;DD24,DB24,DE24))))</f>
        <v>França</v>
      </c>
      <c r="DC29" s="55">
        <v>1</v>
      </c>
      <c r="DD29" s="56">
        <v>0</v>
      </c>
      <c r="DE29" s="57" t="str">
        <f>IF($B25&gt;$R$13,CONCATENATE("L",$B25),(IF(DC25=DD25,IF(DF25&lt;DG25,DB25,DE25),IF(DC25&lt;DD25,DB25,DE25))))</f>
        <v>Croácia</v>
      </c>
      <c r="DF29" s="55"/>
      <c r="DG29" s="56"/>
      <c r="DH29" s="58" t="str">
        <f>IF($B29&gt;$R$13,CONCATENATE("W",$B29),(IF(DC29=DD29,IF(DF29&gt;DG29,DB29,DE29),IF(DC29&gt;DD29,DB29,DE29))))</f>
        <v>França</v>
      </c>
      <c r="DI29" s="58">
        <f>IF(DC29=DD29,2,IF(DC29&gt;DD29,1,3))</f>
        <v>1</v>
      </c>
      <c r="DJ29" s="199">
        <f>IF($B29&gt;$R$13,0,IF(AND($D29=DC29,$E29=DD29),15,IF($J29=DI29,6,0)+IF(OR($D29=DC29,$E29=DD29),2,0))+IF($I29=DH29,10,0)+IF(AND(DC29=DD29,$G29=DF29,$H29=DG29),5,0))*3</f>
        <v>24</v>
      </c>
      <c r="DK29" s="44"/>
      <c r="DL29" s="200" t="str">
        <f>IF($B24&gt;$R$13,CONCATENATE("L",$B24),(IF(DM24=DN24,IF(DP24&lt;DQ24,DL24,DO24),IF(DM24&lt;DN24,DL24,DO24))))</f>
        <v>Brasil</v>
      </c>
      <c r="DM29" s="55">
        <v>2</v>
      </c>
      <c r="DN29" s="56">
        <v>0</v>
      </c>
      <c r="DO29" s="57" t="str">
        <f>IF($B25&gt;$R$13,CONCATENATE("L",$B25),(IF(DM25=DN25,IF(DP25&lt;DQ25,DL25,DO25),IF(DM25&lt;DN25,DL25,DO25))))</f>
        <v>Croácia</v>
      </c>
      <c r="DP29" s="55"/>
      <c r="DQ29" s="56"/>
      <c r="DR29" s="58" t="str">
        <f>IF($B29&gt;$R$13,CONCATENATE("W",$B29),(IF(DM29=DN29,IF(DP29&gt;DQ29,DL29,DO29),IF(DM29&gt;DN29,DL29,DO29))))</f>
        <v>Brasil</v>
      </c>
      <c r="DS29" s="58">
        <f>IF(DM29=DN29,2,IF(DM29&gt;DN29,1,3))</f>
        <v>1</v>
      </c>
      <c r="DT29" s="199">
        <f>IF($B29&gt;$R$13,0,IF(AND($D29=DM29,$E29=DN29),15,IF($J29=DS29,6,0)+IF(OR($D29=DM29,$E29=DN29),2,0))+IF($I29=DR29,10,0)+IF(AND(DM29=DN29,$G29=DP29,$H29=DQ29),5,0))*3</f>
        <v>45</v>
      </c>
      <c r="DU29" s="44"/>
      <c r="DV29" s="200" t="str">
        <f>IF($B24&gt;$R$13,CONCATENATE("L",$B24),(IF(DW24=DX24,IF(DZ24&lt;EA24,DV24,DY24),IF(DW24&lt;DX24,DV24,DY24))))</f>
        <v>Uruguai</v>
      </c>
      <c r="DW29" s="55">
        <v>2</v>
      </c>
      <c r="DX29" s="56">
        <v>1</v>
      </c>
      <c r="DY29" s="57" t="str">
        <f>IF($B25&gt;$R$13,CONCATENATE("L",$B25),(IF(DW25=DX25,IF(DZ25&lt;EA25,DV25,DY25),IF(DW25&lt;DX25,DV25,DY25))))</f>
        <v>Croácia</v>
      </c>
      <c r="DZ29" s="55"/>
      <c r="EA29" s="56"/>
      <c r="EB29" s="58" t="str">
        <f>IF($B29&gt;$R$13,CONCATENATE("W",$B29),(IF(DW29=DX29,IF(DZ29&gt;EA29,DV29,DY29),IF(DW29&gt;DX29,DV29,DY29))))</f>
        <v>Uruguai</v>
      </c>
      <c r="EC29" s="58">
        <f>IF(DW29=DX29,2,IF(DW29&gt;DX29,1,3))</f>
        <v>1</v>
      </c>
      <c r="ED29" s="199">
        <f>IF($B29&gt;$R$13,0,IF(AND($D29=DW29,$E29=DX29),15,IF($J29=EC29,6,0)+IF(OR($D29=DW29,$E29=DX29),2,0))+IF($I29=EB29,10,0)+IF(AND(DW29=DX29,$G29=DZ29,$H29=EA29),5,0))*3</f>
        <v>24</v>
      </c>
      <c r="EE29" s="44"/>
      <c r="EF29" s="200" t="str">
        <f>IF($B24&gt;$R$13,CONCATENATE("L",$B24),(IF(EG24=EH24,IF(EJ24&lt;EK24,EF24,EI24),IF(EG24&lt;EH24,EF24,EI24))))</f>
        <v>França</v>
      </c>
      <c r="EG29" s="55">
        <v>1</v>
      </c>
      <c r="EH29" s="56">
        <v>0</v>
      </c>
      <c r="EI29" s="57" t="str">
        <f>IF($B25&gt;$R$13,CONCATENATE("L",$B25),(IF(EG25=EH25,IF(EJ25&lt;EK25,EF25,EI25),IF(EG25&lt;EH25,EF25,EI25))))</f>
        <v>Inglaterra</v>
      </c>
      <c r="EJ29" s="55"/>
      <c r="EK29" s="56"/>
      <c r="EL29" s="58" t="str">
        <f>IF($B29&gt;$R$13,CONCATENATE("W",$B29),(IF(EG29=EH29,IF(EJ29&gt;EK29,EF29,EI29),IF(EG29&gt;EH29,EF29,EI29))))</f>
        <v>França</v>
      </c>
      <c r="EM29" s="58">
        <f>IF(EG29=EH29,2,IF(EG29&gt;EH29,1,3))</f>
        <v>1</v>
      </c>
      <c r="EN29" s="199">
        <f>IF($B29&gt;$R$13,0,IF(AND($D29=EG29,$E29=EH29),15,IF($J29=EM29,6,0)+IF(OR($D29=EG29,$E29=EH29),2,0))+IF($I29=EL29,10,0)+IF(AND(EG29=EH29,$G29=EJ29,$H29=EK29),5,0))*3</f>
        <v>24</v>
      </c>
      <c r="EO29" s="44"/>
      <c r="EP29" s="200" t="str">
        <f>IF($B24&gt;$R$13,CONCATENATE("L",$B24),(IF(EQ24=ER24,IF(ET24&lt;EU24,EP24,ES24),IF(EQ24&lt;ER24,EP24,ES24))))</f>
        <v>França</v>
      </c>
      <c r="EQ29" s="55">
        <v>3</v>
      </c>
      <c r="ER29" s="56">
        <v>0</v>
      </c>
      <c r="ES29" s="57" t="str">
        <f>IF($B25&gt;$R$13,CONCATENATE("L",$B25),(IF(EQ25=ER25,IF(ET25&lt;EU25,EP25,ES25),IF(EQ25&lt;ER25,EP25,ES25))))</f>
        <v>Inglaterra</v>
      </c>
      <c r="ET29" s="55"/>
      <c r="EU29" s="56"/>
      <c r="EV29" s="58" t="str">
        <f>IF($B29&gt;$R$13,CONCATENATE("W",$B29),(IF(EQ29=ER29,IF(ET29&gt;EU29,EP29,ES29),IF(EQ29&gt;ER29,EP29,ES29))))</f>
        <v>França</v>
      </c>
      <c r="EW29" s="58">
        <f>IF(EQ29=ER29,2,IF(EQ29&gt;ER29,1,3))</f>
        <v>1</v>
      </c>
      <c r="EX29" s="199">
        <f>IF($B29&gt;$R$13,0,IF(AND($D29=EQ29,$E29=ER29),15,IF($J29=EW29,6,0)+IF(OR($D29=EQ29,$E29=ER29),2,0))+IF($I29=EV29,10,0)+IF(AND(EQ29=ER29,$G29=ET29,$H29=EU29),5,0))*3</f>
        <v>24</v>
      </c>
      <c r="EY29" s="44"/>
      <c r="EZ29" s="200" t="str">
        <f>IF($B24&gt;$R$13,CONCATENATE("L",$B24),(IF(FA24=FB24,IF(FD24&lt;FE24,EZ24,FC24),IF(FA24&lt;FB24,EZ24,FC24))))</f>
        <v>Brasil</v>
      </c>
      <c r="FA29" s="55">
        <v>3</v>
      </c>
      <c r="FB29" s="56">
        <v>1</v>
      </c>
      <c r="FC29" s="57" t="str">
        <f>IF($B25&gt;$R$13,CONCATENATE("L",$B25),(IF(FA25=FB25,IF(FD25&lt;FE25,EZ25,FC25),IF(FA25&lt;FB25,EZ25,FC25))))</f>
        <v>Inglaterra</v>
      </c>
      <c r="FD29" s="55"/>
      <c r="FE29" s="56"/>
      <c r="FF29" s="58" t="str">
        <f>IF($B29&gt;$R$13,CONCATENATE("W",$B29),(IF(FA29=FB29,IF(FD29&gt;FE29,EZ29,FC29),IF(FA29&gt;FB29,EZ29,FC29))))</f>
        <v>Brasil</v>
      </c>
      <c r="FG29" s="58">
        <f>IF(FA29=FB29,2,IF(FA29&gt;FB29,1,3))</f>
        <v>1</v>
      </c>
      <c r="FH29" s="199">
        <f>IF($B29&gt;$R$13,0,IF(AND($D29=FA29,$E29=FB29),15,IF($J29=FG29,6,0)+IF(OR($D29=FA29,$E29=FB29),2,0))+IF($I29=FF29,10,0)+IF(AND(FA29=FB29,$G29=FD29,$H29=FE29),5,0))*3</f>
        <v>18</v>
      </c>
      <c r="FI29" s="44"/>
      <c r="FJ29" s="200" t="str">
        <f>IF($B24&gt;$R$13,CONCATENATE("L",$B24),(IF(FK24=FL24,IF(FN24&lt;FO24,FJ24,FM24),IF(FK24&lt;FL24,FJ24,FM24))))</f>
        <v>França</v>
      </c>
      <c r="FK29" s="55">
        <v>2</v>
      </c>
      <c r="FL29" s="56">
        <v>1</v>
      </c>
      <c r="FM29" s="57" t="str">
        <f>IF($B25&gt;$R$13,CONCATENATE("L",$B25),(IF(FK25=FL25,IF(FN25&lt;FO25,FJ25,FM25),IF(FK25&lt;FL25,FJ25,FM25))))</f>
        <v>Inglaterra</v>
      </c>
      <c r="FN29" s="55"/>
      <c r="FO29" s="56"/>
      <c r="FP29" s="58" t="str">
        <f>IF($B29&gt;$R$13,CONCATENATE("W",$B29),(IF(FK29=FL29,IF(FN29&gt;FO29,FJ29,FM29),IF(FK29&gt;FL29,FJ29,FM29))))</f>
        <v>França</v>
      </c>
      <c r="FQ29" s="58">
        <f>IF(FK29=FL29,2,IF(FK29&gt;FL29,1,3))</f>
        <v>1</v>
      </c>
      <c r="FR29" s="199">
        <f>IF($B29&gt;$R$13,0,IF(AND($D29=FK29,$E29=FL29),15,IF($J29=FQ29,6,0)+IF(OR($D29=FK29,$E29=FL29),2,0))+IF($I29=FP29,10,0)+IF(AND(FK29=FL29,$G29=FN29,$H29=FO29),5,0))*3</f>
        <v>24</v>
      </c>
      <c r="FS29" s="44"/>
      <c r="FT29" s="200" t="str">
        <f>IF($B24&gt;$R$13,CONCATENATE("L",$B24),(IF(FU24=FV24,IF(FX24&lt;FY24,FT24,FW24),IF(FU24&lt;FV24,FT24,FW24))))</f>
        <v>França</v>
      </c>
      <c r="FU29" s="55">
        <v>3</v>
      </c>
      <c r="FV29" s="56">
        <v>1</v>
      </c>
      <c r="FW29" s="57" t="str">
        <f>IF($B25&gt;$R$13,CONCATENATE("L",$B25),(IF(FU25=FV25,IF(FX25&lt;FY25,FT25,FW25),IF(FU25&lt;FV25,FT25,FW25))))</f>
        <v>Inglaterra</v>
      </c>
      <c r="FX29" s="55"/>
      <c r="FY29" s="56"/>
      <c r="FZ29" s="58" t="str">
        <f>IF($B29&gt;$R$13,CONCATENATE("W",$B29),(IF(FU29=FV29,IF(FX29&gt;FY29,FT29,FW29),IF(FU29&gt;FV29,FT29,FW29))))</f>
        <v>França</v>
      </c>
      <c r="GA29" s="58">
        <f>IF(FU29=FV29,2,IF(FU29&gt;FV29,1,3))</f>
        <v>1</v>
      </c>
      <c r="GB29" s="199">
        <f>IF($B29&gt;$R$13,0,IF(AND($D29=FU29,$E29=FV29),15,IF($J29=GA29,6,0)+IF(OR($D29=FU29,$E29=FV29),2,0))+IF($I29=FZ29,10,0)+IF(AND(FU29=FV29,$G29=FX29,$H29=FY29),5,0))*3</f>
        <v>18</v>
      </c>
      <c r="GC29" s="44"/>
      <c r="GD29" s="200" t="str">
        <f>IF($B24&gt;$R$13,CONCATENATE("L",$B24),(IF(GE24=GF24,IF(GH24&lt;GI24,GD24,GG24),IF(GE24&lt;GF24,GD24,GG24))))</f>
        <v>França</v>
      </c>
      <c r="GE29" s="55">
        <v>1</v>
      </c>
      <c r="GF29" s="56">
        <v>2</v>
      </c>
      <c r="GG29" s="57" t="str">
        <f>IF($B25&gt;$R$13,CONCATENATE("L",$B25),(IF(GE25=GF25,IF(GH25&lt;GI25,GD25,GG25),IF(GE25&lt;GF25,GD25,GG25))))</f>
        <v>Croácia</v>
      </c>
      <c r="GH29" s="55"/>
      <c r="GI29" s="56"/>
      <c r="GJ29" s="58" t="str">
        <f>IF($B29&gt;$R$13,CONCATENATE("W",$B29),(IF(GE29=GF29,IF(GH29&gt;GI29,GD29,GG29),IF(GE29&gt;GF29,GD29,GG29))))</f>
        <v>Croácia</v>
      </c>
      <c r="GK29" s="58">
        <f>IF(GE29=GF29,2,IF(GE29&gt;GF29,1,3))</f>
        <v>3</v>
      </c>
      <c r="GL29" s="199">
        <f>IF($B29&gt;$R$13,0,IF(AND($D29=GE29,$E29=GF29),15,IF($J29=GK29,6,0)+IF(OR($D29=GE29,$E29=GF29),2,0))+IF($I29=GJ29,10,0)+IF(AND(GE29=GF29,$G29=GH29,$H29=GI29),5,0))*3</f>
        <v>0</v>
      </c>
      <c r="GM29" s="44"/>
      <c r="GN29" s="200" t="str">
        <f>IF($B24&gt;$R$13,CONCATENATE("L",$B24),(IF(GO24=GP24,IF(GR24&lt;GS24,GN24,GQ24),IF(GO24&lt;GP24,GN24,GQ24))))</f>
        <v>Uruguai</v>
      </c>
      <c r="GO29" s="55">
        <v>3</v>
      </c>
      <c r="GP29" s="56">
        <v>1</v>
      </c>
      <c r="GQ29" s="57" t="str">
        <f>IF($B25&gt;$R$13,CONCATENATE("L",$B25),(IF(GO25=GP25,IF(GR25&lt;GS25,GN25,GQ25),IF(GO25&lt;GP25,GN25,GQ25))))</f>
        <v>Suécia</v>
      </c>
      <c r="GR29" s="55"/>
      <c r="GS29" s="56"/>
      <c r="GT29" s="58" t="str">
        <f>IF($B29&gt;$R$13,CONCATENATE("W",$B29),(IF(GO29=GP29,IF(GR29&gt;GS29,GN29,GQ29),IF(GO29&gt;GP29,GN29,GQ29))))</f>
        <v>Uruguai</v>
      </c>
      <c r="GU29" s="58">
        <f>IF(GO29=GP29,2,IF(GO29&gt;GP29,1,3))</f>
        <v>1</v>
      </c>
      <c r="GV29" s="199">
        <f>IF($B29&gt;$R$13,0,IF(AND($D29=GO29,$E29=GP29),15,IF($J29=GU29,6,0)+IF(OR($D29=GO29,$E29=GP29),2,0))+IF($I29=GT29,10,0)+IF(AND(GO29=GP29,$G29=GR29,$H29=GS29),5,0))*3</f>
        <v>18</v>
      </c>
      <c r="GW29" s="44"/>
      <c r="GX29" s="200" t="str">
        <f>IF($B24&gt;$R$13,CONCATENATE("L",$B24),(IF(GY24=GZ24,IF(HB24&lt;HC24,GX24,HA24),IF(GY24&lt;GZ24,GX24,HA24))))</f>
        <v>França</v>
      </c>
      <c r="GY29" s="55">
        <v>2</v>
      </c>
      <c r="GZ29" s="56">
        <v>0</v>
      </c>
      <c r="HA29" s="57" t="str">
        <f>IF($B25&gt;$R$13,CONCATENATE("L",$B25),(IF(GY25=GZ25,IF(HB25&lt;HC25,GX25,HA25),IF(GY25&lt;GZ25,GX25,HA25))))</f>
        <v>Croácia</v>
      </c>
      <c r="HB29" s="55"/>
      <c r="HC29" s="56"/>
      <c r="HD29" s="58" t="str">
        <f>IF($B29&gt;$R$13,CONCATENATE("W",$B29),(IF(GY29=GZ29,IF(HB29&gt;HC29,GX29,HA29),IF(GY29&gt;GZ29,GX29,HA29))))</f>
        <v>França</v>
      </c>
      <c r="HE29" s="58">
        <f>IF(GY29=GZ29,2,IF(GY29&gt;GZ29,1,3))</f>
        <v>1</v>
      </c>
      <c r="HF29" s="199">
        <f>IF($B29&gt;$R$13,0,IF(AND($D29=GY29,$E29=GZ29),15,IF($J29=HE29,6,0)+IF(OR($D29=GY29,$E29=GZ29),2,0))+IF($I29=HD29,10,0)+IF(AND(GY29=GZ29,$G29=HB29,$H29=HC29),5,0))*3</f>
        <v>45</v>
      </c>
      <c r="HG29" s="44"/>
      <c r="HH29" s="200" t="str">
        <f>IF($B24&gt;$R$13,CONCATENATE("L",$B24),(IF(HI24=HJ24,IF(HL24&lt;HM24,HH24,HK24),IF(HI24&lt;HJ24,HH24,HK24))))</f>
        <v>França</v>
      </c>
      <c r="HI29" s="55">
        <v>0</v>
      </c>
      <c r="HJ29" s="56">
        <v>1</v>
      </c>
      <c r="HK29" s="57" t="str">
        <f>IF($B25&gt;$R$13,CONCATENATE("L",$B25),(IF(HI25=HJ25,IF(HL25&lt;HM25,HH25,HK25),IF(HI25&lt;HJ25,HH25,HK25))))</f>
        <v>Russia</v>
      </c>
      <c r="HL29" s="55"/>
      <c r="HM29" s="56"/>
      <c r="HN29" s="58" t="str">
        <f>IF($B29&gt;$R$13,CONCATENATE("W",$B29),(IF(HI29=HJ29,IF(HL29&gt;HM29,HH29,HK29),IF(HI29&gt;HJ29,HH29,HK29))))</f>
        <v>Russia</v>
      </c>
      <c r="HO29" s="58">
        <f>IF(HI29=HJ29,2,IF(HI29&gt;HJ29,1,3))</f>
        <v>3</v>
      </c>
      <c r="HP29" s="199">
        <f>IF($B29&gt;$R$13,0,IF(AND($D29=HI29,$E29=HJ29),15,IF($J29=HO29,6,0)+IF(OR($D29=HI29,$E29=HJ29),2,0))+IF($I29=HN29,10,0)+IF(AND(HI29=HJ29,$G29=HL29,$H29=HM29),5,0))*3</f>
        <v>0</v>
      </c>
      <c r="HQ29" s="44"/>
      <c r="HR29" s="200" t="str">
        <f>IF($B24&gt;$R$13,CONCATENATE("L",$B24),(IF(HS24=HT24,IF(HV24&lt;HW24,HR24,HU24),IF(HS24&lt;HT24,HR24,HU24))))</f>
        <v>Uruguai</v>
      </c>
      <c r="HS29" s="55">
        <v>1</v>
      </c>
      <c r="HT29" s="56">
        <v>0</v>
      </c>
      <c r="HU29" s="57" t="str">
        <f>IF($B25&gt;$R$13,CONCATENATE("L",$B25),(IF(HS25=HT25,IF(HV25&lt;HW25,HR25,HU25),IF(HS25&lt;HT25,HR25,HU25))))</f>
        <v>Suécia</v>
      </c>
      <c r="HV29" s="55"/>
      <c r="HW29" s="56"/>
      <c r="HX29" s="58" t="str">
        <f>IF($B29&gt;$R$13,CONCATENATE("W",$B29),(IF(HS29=HT29,IF(HV29&gt;HW29,HR29,HU29),IF(HS29&gt;HT29,HR29,HU29))))</f>
        <v>Uruguai</v>
      </c>
      <c r="HY29" s="58">
        <f>IF(HS29=HT29,2,IF(HS29&gt;HT29,1,3))</f>
        <v>1</v>
      </c>
      <c r="HZ29" s="199">
        <f>IF($B29&gt;$R$13,0,IF(AND($D29=HS29,$E29=HT29),15,IF($J29=HY29,6,0)+IF(OR($D29=HS29,$E29=HT29),2,0))+IF($I29=HX29,10,0)+IF(AND(HS29=HT29,$G29=HV29,$H29=HW29),5,0))*3</f>
        <v>24</v>
      </c>
      <c r="IA29" s="44"/>
      <c r="IB29" s="200" t="str">
        <f>IF($B24&gt;$R$13,CONCATENATE("L",$B24),(IF(IC24=ID24,IF(IF24&lt;IG24,IB24,IE24),IF(IC24&lt;ID24,IB24,IE24))))</f>
        <v>França</v>
      </c>
      <c r="IC29" s="55">
        <v>2</v>
      </c>
      <c r="ID29" s="56">
        <v>1</v>
      </c>
      <c r="IE29" s="57" t="str">
        <f>IF($B25&gt;$R$13,CONCATENATE("L",$B25),(IF(IC25=ID25,IF(IF25&lt;IG25,IB25,IE25),IF(IC25&lt;ID25,IB25,IE25))))</f>
        <v>Croácia</v>
      </c>
      <c r="IF29" s="55"/>
      <c r="IG29" s="56"/>
      <c r="IH29" s="58" t="str">
        <f>IF($B29&gt;$R$13,CONCATENATE("W",$B29),(IF(IC29=ID29,IF(IF29&gt;IG29,IB29,IE29),IF(IC29&gt;ID29,IB29,IE29))))</f>
        <v>França</v>
      </c>
      <c r="II29" s="58">
        <f>IF(IC29=ID29,2,IF(IC29&gt;ID29,1,3))</f>
        <v>1</v>
      </c>
      <c r="IJ29" s="199">
        <f>IF($B29&gt;$R$13,0,IF(AND($D29=IC29,$E29=ID29),15,IF($J29=II29,6,0)+IF(OR($D29=IC29,$E29=ID29),2,0))+IF($I29=IH29,10,0)+IF(AND(IC29=ID29,$G29=IF29,$H29=IG29),5,0))*3</f>
        <v>24</v>
      </c>
      <c r="IK29" s="44"/>
      <c r="IL29" s="200" t="str">
        <f>IF($B24&gt;$R$13,CONCATENATE("L",$B24),(IF(IM24=IN24,IF(IP24&lt;IQ24,IL24,IO24),IF(IM24&lt;IN24,IL24,IO24))))</f>
        <v>França</v>
      </c>
      <c r="IM29" s="55">
        <v>2</v>
      </c>
      <c r="IN29" s="56">
        <v>0</v>
      </c>
      <c r="IO29" s="57" t="str">
        <f>IF($B25&gt;$R$13,CONCATENATE("L",$B25),(IF(IM25=IN25,IF(IP25&lt;IQ25,IL25,IO25),IF(IM25&lt;IN25,IL25,IO25))))</f>
        <v>Croácia</v>
      </c>
      <c r="IP29" s="55"/>
      <c r="IQ29" s="56"/>
      <c r="IR29" s="58" t="str">
        <f>IF($B29&gt;$R$13,CONCATENATE("W",$B29),(IF(IM29=IN29,IF(IP29&gt;IQ29,IL29,IO29),IF(IM29&gt;IN29,IL29,IO29))))</f>
        <v>França</v>
      </c>
      <c r="IS29" s="58">
        <f>IF(IM29=IN29,2,IF(IM29&gt;IN29,1,3))</f>
        <v>1</v>
      </c>
      <c r="IT29" s="199">
        <f>IF($B29&gt;$R$13,0,IF(AND($D29=IM29,$E29=IN29),15,IF($J29=IS29,6,0)+IF(OR($D29=IM29,$E29=IN29),2,0))+IF($I29=IR29,10,0)+IF(AND(IM29=IN29,$G29=IP29,$H29=IQ29),5,0))*3</f>
        <v>45</v>
      </c>
      <c r="IU29" s="44"/>
      <c r="IV29" s="200" t="str">
        <f>IF($B24&gt;$R$13,CONCATENATE("L",$B24),(IF(IW24=IX24,IF(IZ24&lt;JA24,IV24,IY24),IF(IW24&lt;IX24,IV24,IY24))))</f>
        <v>França</v>
      </c>
      <c r="IW29" s="55">
        <v>3</v>
      </c>
      <c r="IX29" s="56">
        <v>0</v>
      </c>
      <c r="IY29" s="57" t="str">
        <f>IF($B25&gt;$R$13,CONCATENATE("L",$B25),(IF(IW25=IX25,IF(IZ25&lt;JA25,IV25,IY25),IF(IW25&lt;IX25,IV25,IY25))))</f>
        <v>Croácia</v>
      </c>
      <c r="IZ29" s="55"/>
      <c r="JA29" s="56"/>
      <c r="JB29" s="58" t="str">
        <f>IF($B29&gt;$R$13,CONCATENATE("W",$B29),(IF(IW29=IX29,IF(IZ29&gt;JA29,IV29,IY29),IF(IW29&gt;IX29,IV29,IY29))))</f>
        <v>França</v>
      </c>
      <c r="JC29" s="58">
        <f>IF(IW29=IX29,2,IF(IW29&gt;IX29,1,3))</f>
        <v>1</v>
      </c>
      <c r="JD29" s="199">
        <f>IF($B29&gt;$R$13,0,IF(AND($D29=IW29,$E29=IX29),15,IF($J29=JC29,6,0)+IF(OR($D29=IW29,$E29=IX29),2,0))+IF($I29=JB29,10,0)+IF(AND(IW29=IX29,$G29=IZ29,$H29=JA29),5,0))*3</f>
        <v>24</v>
      </c>
      <c r="JE29" s="44"/>
      <c r="JF29" s="200" t="str">
        <f>IF($B24&gt;$R$13,CONCATENATE("L",$B24),(IF(JG24=JH24,IF(JJ24&lt;JK24,JF24,JI24),IF(JG24&lt;JH24,JF24,JI24))))</f>
        <v>Bélgica</v>
      </c>
      <c r="JG29" s="55"/>
      <c r="JH29" s="56"/>
      <c r="JI29" s="57" t="str">
        <f>IF($B25&gt;$R$13,CONCATENATE("L",$B25),(IF(JG25=JH25,IF(JJ25&lt;JK25,JF25,JI25),IF(JG25&lt;JH25,JF25,JI25))))</f>
        <v>Inglaterra</v>
      </c>
      <c r="JJ29" s="55"/>
      <c r="JK29" s="56"/>
      <c r="JL29" s="58" t="str">
        <f>IF($B29&gt;$R$13,CONCATENATE("W",$B29),(IF(JG29=JH29,IF(JJ29&gt;JK29,JF29,JI29),IF(JG29&gt;JH29,JF29,JI29))))</f>
        <v>Inglaterra</v>
      </c>
      <c r="JM29" s="58">
        <f>IF(JG29=JH29,2,IF(JG29&gt;JH29,1,3))</f>
        <v>2</v>
      </c>
      <c r="JN29" s="199">
        <f>IF($B29&gt;$R$13,0,IF(AND($D29=JG29,$E29=JH29),15,IF($J29=JM29,6,0)+IF(OR($D29=JG29,$E29=JH29),2,0))+IF($I29=JL29,10,0)+IF(AND(JG29=JH29,$G29=JJ29,$H29=JK29),5,0))*3</f>
        <v>21</v>
      </c>
      <c r="JO29" s="44"/>
      <c r="JP29" s="200" t="str">
        <f>IF($B24&gt;$R$13,CONCATENATE("L",$B24),(IF(JQ24=JR24,IF(JT24&lt;JU24,JP24,JS24),IF(JQ24&lt;JR24,JP24,JS24))))</f>
        <v>Bélgica</v>
      </c>
      <c r="JQ29" s="55"/>
      <c r="JR29" s="56"/>
      <c r="JS29" s="57" t="str">
        <f>IF($B25&gt;$R$13,CONCATENATE("L",$B25),(IF(JQ25=JR25,IF(JT25&lt;JU25,JP25,JS25),IF(JQ25&lt;JR25,JP25,JS25))))</f>
        <v>Inglaterra</v>
      </c>
      <c r="JT29" s="55"/>
      <c r="JU29" s="56"/>
      <c r="JV29" s="58" t="str">
        <f>IF($B29&gt;$R$13,CONCATENATE("W",$B29),(IF(JQ29=JR29,IF(JT29&gt;JU29,JP29,JS29),IF(JQ29&gt;JR29,JP29,JS29))))</f>
        <v>Inglaterra</v>
      </c>
      <c r="JW29" s="58">
        <f>IF(JQ29=JR29,2,IF(JQ29&gt;JR29,1,3))</f>
        <v>2</v>
      </c>
      <c r="JX29" s="199">
        <f>IF($B29&gt;$R$13,0,IF(AND($D29=JQ29,$E29=JR29),15,IF($J29=JW29,6,0)+IF(OR($D29=JQ29,$E29=JR29),2,0))+IF($I29=JV29,10,0)+IF(AND(JQ29=JR29,$G29=JT29,$H29=JU29),5,0))*3</f>
        <v>21</v>
      </c>
      <c r="JY29" s="44"/>
      <c r="JZ29" s="200" t="str">
        <f>IF($B24&gt;$R$13,CONCATENATE("L",$B24),(IF(KA24=KB24,IF(KD24&lt;KE24,JZ24,KC24),IF(KA24&lt;KB24,JZ24,KC24))))</f>
        <v>Bélgica</v>
      </c>
      <c r="KA29" s="55"/>
      <c r="KB29" s="56"/>
      <c r="KC29" s="57" t="str">
        <f>IF($B25&gt;$R$13,CONCATENATE("L",$B25),(IF(KA25=KB25,IF(KD25&lt;KE25,JZ25,KC25),IF(KA25&lt;KB25,JZ25,KC25))))</f>
        <v>Inglaterra</v>
      </c>
      <c r="KD29" s="55"/>
      <c r="KE29" s="56"/>
      <c r="KF29" s="58" t="str">
        <f>IF($B29&gt;$R$13,CONCATENATE("W",$B29),(IF(KA29=KB29,IF(KD29&gt;KE29,JZ29,KC29),IF(KA29&gt;KB29,JZ29,KC29))))</f>
        <v>Inglaterra</v>
      </c>
      <c r="KG29" s="58">
        <f>IF(KA29=KB29,2,IF(KA29&gt;KB29,1,3))</f>
        <v>2</v>
      </c>
      <c r="KH29" s="199">
        <f>IF($B29&gt;$R$13,0,IF(AND($D29=KA29,$E29=KB29),15,IF($J29=KG29,6,0)+IF(OR($D29=KA29,$E29=KB29),2,0))+IF($I29=KF29,10,0)+IF(AND(KA29=KB29,$G29=KD29,$H29=KE29),5,0))*3</f>
        <v>21</v>
      </c>
      <c r="KI29" s="44"/>
      <c r="KJ29" s="200" t="str">
        <f>IF($B24&gt;$R$13,CONCATENATE("L",$B24),(IF(KK24=KL24,IF(KN24&lt;KO24,KJ24,KM24),IF(KK24&lt;KL24,KJ24,KM24))))</f>
        <v>Bélgica</v>
      </c>
      <c r="KK29" s="55"/>
      <c r="KL29" s="56"/>
      <c r="KM29" s="57" t="str">
        <f>IF($B25&gt;$R$13,CONCATENATE("L",$B25),(IF(KK25=KL25,IF(KN25&lt;KO25,KJ25,KM25),IF(KK25&lt;KL25,KJ25,KM25))))</f>
        <v>Inglaterra</v>
      </c>
      <c r="KN29" s="55"/>
      <c r="KO29" s="56"/>
      <c r="KP29" s="58" t="str">
        <f>IF($B29&gt;$R$13,CONCATENATE("W",$B29),(IF(KK29=KL29,IF(KN29&gt;KO29,KJ29,KM29),IF(KK29&gt;KL29,KJ29,KM29))))</f>
        <v>Inglaterra</v>
      </c>
      <c r="KQ29" s="58">
        <f>IF(KK29=KL29,2,IF(KK29&gt;KL29,1,3))</f>
        <v>2</v>
      </c>
      <c r="KR29" s="199">
        <f>IF($B29&gt;$R$13,0,IF(AND($D29=KK29,$E29=KL29),15,IF($J29=KQ29,6,0)+IF(OR($D29=KK29,$E29=KL29),2,0))+IF($I29=KP29,10,0)+IF(AND(KK29=KL29,$G29=KN29,$H29=KO29),5,0))*3</f>
        <v>21</v>
      </c>
      <c r="KS29" s="44"/>
      <c r="KT29" s="200" t="str">
        <f>IF($B24&gt;$R$13,CONCATENATE("L",$B24),(IF(KU24=KV24,IF(KX24&lt;KY24,KT24,KW24),IF(KU24&lt;KV24,KT24,KW24))))</f>
        <v>Bélgica</v>
      </c>
      <c r="KU29" s="55"/>
      <c r="KV29" s="56"/>
      <c r="KW29" s="57" t="str">
        <f>IF($B25&gt;$R$13,CONCATENATE("L",$B25),(IF(KU25=KV25,IF(KX25&lt;KY25,KT25,KW25),IF(KU25&lt;KV25,KT25,KW25))))</f>
        <v>Inglaterra</v>
      </c>
      <c r="KX29" s="55"/>
      <c r="KY29" s="56"/>
      <c r="KZ29" s="58" t="str">
        <f>IF($B29&gt;$R$13,CONCATENATE("W",$B29),(IF(KU29=KV29,IF(KX29&gt;KY29,KT29,KW29),IF(KU29&gt;KV29,KT29,KW29))))</f>
        <v>Inglaterra</v>
      </c>
      <c r="LA29" s="58">
        <f>IF(KU29=KV29,2,IF(KU29&gt;KV29,1,3))</f>
        <v>2</v>
      </c>
      <c r="LB29" s="199">
        <f>IF($B29&gt;$R$13,0,IF(AND($D29=KU29,$E29=KV29),15,IF($J29=LA29,6,0)+IF(OR($D29=KU29,$E29=KV29),2,0))+IF($I29=KZ29,10,0)+IF(AND(KU29=KV29,$G29=KX29,$H29=KY29),5,0))*3</f>
        <v>21</v>
      </c>
      <c r="LC29" s="44"/>
      <c r="LD29" s="200" t="str">
        <f>IF($B24&gt;$R$13,CONCATENATE("L",$B24),(IF(LE24=LF24,IF(LH24&lt;LI24,LD24,LG24),IF(LE24&lt;LF24,LD24,LG24))))</f>
        <v>Bélgica</v>
      </c>
      <c r="LE29" s="55"/>
      <c r="LF29" s="56"/>
      <c r="LG29" s="57" t="str">
        <f>IF($B25&gt;$R$13,CONCATENATE("L",$B25),(IF(LE25=LF25,IF(LH25&lt;LI25,LD25,LG25),IF(LE25&lt;LF25,LD25,LG25))))</f>
        <v>Inglaterra</v>
      </c>
      <c r="LH29" s="55"/>
      <c r="LI29" s="56"/>
      <c r="LJ29" s="58" t="str">
        <f>IF($B29&gt;$R$13,CONCATENATE("W",$B29),(IF(LE29=LF29,IF(LH29&gt;LI29,LD29,LG29),IF(LE29&gt;LF29,LD29,LG29))))</f>
        <v>Inglaterra</v>
      </c>
      <c r="LK29" s="58">
        <f>IF(LE29=LF29,2,IF(LE29&gt;LF29,1,3))</f>
        <v>2</v>
      </c>
      <c r="LL29" s="199">
        <f>IF($B29&gt;$R$13,0,IF(AND($D29=LE29,$E29=LF29),15,IF($J29=LK29,6,0)+IF(OR($D29=LE29,$E29=LF29),2,0))+IF($I29=LJ29,10,0)+IF(AND(LE29=LF29,$G29=LH29,$H29=LI29),5,0))*3</f>
        <v>21</v>
      </c>
      <c r="LM29" s="44"/>
      <c r="LN29" s="200" t="str">
        <f>IF($B24&gt;$R$13,CONCATENATE("L",$B24),(IF(LO24=LP24,IF(LR24&lt;LS24,LN24,LQ24),IF(LO24&lt;LP24,LN24,LQ24))))</f>
        <v>Bélgica</v>
      </c>
      <c r="LO29" s="55"/>
      <c r="LP29" s="56"/>
      <c r="LQ29" s="57" t="str">
        <f>IF($B25&gt;$R$13,CONCATENATE("L",$B25),(IF(LO25=LP25,IF(LR25&lt;LS25,LN25,LQ25),IF(LO25&lt;LP25,LN25,LQ25))))</f>
        <v>Inglaterra</v>
      </c>
      <c r="LR29" s="55"/>
      <c r="LS29" s="56"/>
      <c r="LT29" s="58" t="str">
        <f>IF($B29&gt;$R$13,CONCATENATE("W",$B29),(IF(LO29=LP29,IF(LR29&gt;LS29,LN29,LQ29),IF(LO29&gt;LP29,LN29,LQ29))))</f>
        <v>Inglaterra</v>
      </c>
      <c r="LU29" s="58">
        <f>IF(LO29=LP29,2,IF(LO29&gt;LP29,1,3))</f>
        <v>2</v>
      </c>
      <c r="LV29" s="199">
        <f>IF($B29&gt;$R$13,0,IF(AND($D29=LO29,$E29=LP29),15,IF($J29=LU29,6,0)+IF(OR($D29=LO29,$E29=LP29),2,0))+IF($I29=LT29,10,0)+IF(AND(LO29=LP29,$G29=LR29,$H29=LS29),5,0))*3</f>
        <v>21</v>
      </c>
      <c r="LW29" s="44"/>
      <c r="LX29" s="200" t="str">
        <f>IF($B24&gt;$R$13,CONCATENATE("L",$B24),(IF(LY24=LZ24,IF(MB24&lt;MC24,LX24,MA24),IF(LY24&lt;LZ24,LX24,MA24))))</f>
        <v>Bélgica</v>
      </c>
      <c r="LY29" s="55"/>
      <c r="LZ29" s="56"/>
      <c r="MA29" s="57" t="str">
        <f>IF($B25&gt;$R$13,CONCATENATE("L",$B25),(IF(LY25=LZ25,IF(MB25&lt;MC25,LX25,MA25),IF(LY25&lt;LZ25,LX25,MA25))))</f>
        <v>Inglaterra</v>
      </c>
      <c r="MB29" s="55"/>
      <c r="MC29" s="56"/>
      <c r="MD29" s="58" t="str">
        <f>IF($B29&gt;$R$13,CONCATENATE("W",$B29),(IF(LY29=LZ29,IF(MB29&gt;MC29,LX29,MA29),IF(LY29&gt;LZ29,LX29,MA29))))</f>
        <v>Inglaterra</v>
      </c>
      <c r="ME29" s="58">
        <f>IF(LY29=LZ29,2,IF(LY29&gt;LZ29,1,3))</f>
        <v>2</v>
      </c>
      <c r="MF29" s="199">
        <f>IF($B29&gt;$R$13,0,IF(AND($D29=LY29,$E29=LZ29),15,IF($J29=ME29,6,0)+IF(OR($D29=LY29,$E29=LZ29),2,0))+IF($I29=MD29,10,0)+IF(AND(LY29=LZ29,$G29=MB29,$H29=MC29),5,0))*3</f>
        <v>21</v>
      </c>
      <c r="MG29" s="44"/>
      <c r="MH29" s="200" t="str">
        <f>IF($B24&gt;$R$13,CONCATENATE("L",$B24),(IF(MI24=MJ24,IF(ML24&lt;MM24,MH24,MK24),IF(MI24&lt;MJ24,MH24,MK24))))</f>
        <v>Bélgica</v>
      </c>
      <c r="MI29" s="55"/>
      <c r="MJ29" s="56"/>
      <c r="MK29" s="57" t="str">
        <f>IF($B25&gt;$R$13,CONCATENATE("L",$B25),(IF(MI25=MJ25,IF(ML25&lt;MM25,MH25,MK25),IF(MI25&lt;MJ25,MH25,MK25))))</f>
        <v>Inglaterra</v>
      </c>
      <c r="ML29" s="55"/>
      <c r="MM29" s="56"/>
      <c r="MN29" s="58" t="str">
        <f>IF($B29&gt;$R$13,CONCATENATE("W",$B29),(IF(MI29=MJ29,IF(ML29&gt;MM29,MH29,MK29),IF(MI29&gt;MJ29,MH29,MK29))))</f>
        <v>Inglaterra</v>
      </c>
      <c r="MO29" s="58">
        <f>IF(MI29=MJ29,2,IF(MI29&gt;MJ29,1,3))</f>
        <v>2</v>
      </c>
      <c r="MP29" s="199">
        <f>IF($B29&gt;$R$13,0,IF(AND($D29=MI29,$E29=MJ29),15,IF($J29=MO29,6,0)+IF(OR($D29=MI29,$E29=MJ29),2,0))+IF($I29=MN29,10,0)+IF(AND(MI29=MJ29,$G29=ML29,$H29=MM29),5,0))*3</f>
        <v>21</v>
      </c>
      <c r="MQ29" s="44"/>
      <c r="MR29" s="200" t="str">
        <f>IF($B24&gt;$R$13,CONCATENATE("L",$B24),(IF(MS24=MT24,IF(MV24&lt;MW24,MR24,MU24),IF(MS24&lt;MT24,MR24,MU24))))</f>
        <v>Bélgica</v>
      </c>
      <c r="MS29" s="55"/>
      <c r="MT29" s="56"/>
      <c r="MU29" s="57" t="str">
        <f>IF($B25&gt;$R$13,CONCATENATE("L",$B25),(IF(MS25=MT25,IF(MV25&lt;MW25,MR25,MU25),IF(MS25&lt;MT25,MR25,MU25))))</f>
        <v>Inglaterra</v>
      </c>
      <c r="MV29" s="55"/>
      <c r="MW29" s="56"/>
      <c r="MX29" s="58" t="str">
        <f>IF($B29&gt;$R$13,CONCATENATE("W",$B29),(IF(MS29=MT29,IF(MV29&gt;MW29,MR29,MU29),IF(MS29&gt;MT29,MR29,MU29))))</f>
        <v>Inglaterra</v>
      </c>
      <c r="MY29" s="58">
        <f>IF(MS29=MT29,2,IF(MS29&gt;MT29,1,3))</f>
        <v>2</v>
      </c>
      <c r="MZ29" s="199">
        <f>IF($B29&gt;$R$13,0,IF(AND($D29=MS29,$E29=MT29),15,IF($J29=MY29,6,0)+IF(OR($D29=MS29,$E29=MT29),2,0))+IF($I29=MX29,10,0)+IF(AND(MS29=MT29,$G29=MV29,$H29=MW29),5,0))*3</f>
        <v>21</v>
      </c>
    </row>
    <row r="30" spans="2:364" ht="12.75" customHeight="1" x14ac:dyDescent="0.2">
      <c r="B30" s="65"/>
      <c r="C30" s="53"/>
      <c r="D30" s="51"/>
      <c r="E30" s="51"/>
      <c r="F30" s="52"/>
      <c r="G30" s="53"/>
      <c r="H30" s="72"/>
      <c r="I30" s="48"/>
      <c r="J30" s="49"/>
      <c r="M30" s="322" t="s">
        <v>172</v>
      </c>
      <c r="N30" s="142">
        <v>88</v>
      </c>
      <c r="O30"/>
      <c r="P30" s="50"/>
      <c r="Q30" s="51"/>
      <c r="R30" s="51"/>
      <c r="S30" s="52"/>
      <c r="T30" s="53"/>
      <c r="U30" s="53"/>
      <c r="V30" s="48"/>
      <c r="W30" s="48"/>
      <c r="X30" s="49"/>
      <c r="Y30" s="44"/>
      <c r="Z30" s="50"/>
      <c r="AA30" s="51"/>
      <c r="AB30" s="51"/>
      <c r="AC30" s="52"/>
      <c r="AD30" s="53"/>
      <c r="AE30" s="53"/>
      <c r="AF30" s="48"/>
      <c r="AG30" s="48"/>
      <c r="AH30" s="49"/>
      <c r="AI30" s="44"/>
      <c r="AJ30" s="50"/>
      <c r="AK30" s="51"/>
      <c r="AL30" s="51"/>
      <c r="AM30" s="52"/>
      <c r="AN30" s="53"/>
      <c r="AO30" s="53"/>
      <c r="AP30" s="48"/>
      <c r="AQ30" s="48"/>
      <c r="AR30" s="49"/>
      <c r="AS30" s="44"/>
      <c r="AT30" s="50"/>
      <c r="AU30" s="51"/>
      <c r="AV30" s="51"/>
      <c r="AW30" s="52"/>
      <c r="AX30" s="53"/>
      <c r="AY30" s="53"/>
      <c r="AZ30" s="48"/>
      <c r="BA30" s="48"/>
      <c r="BB30" s="49"/>
      <c r="BC30" s="44"/>
      <c r="BD30" s="50"/>
      <c r="BE30" s="51"/>
      <c r="BF30" s="51"/>
      <c r="BG30" s="52"/>
      <c r="BH30" s="53"/>
      <c r="BI30" s="53"/>
      <c r="BJ30" s="48"/>
      <c r="BK30" s="48"/>
      <c r="BL30" s="49"/>
      <c r="BM30" s="44"/>
      <c r="BN30" s="50"/>
      <c r="BO30" s="51"/>
      <c r="BP30" s="51"/>
      <c r="BQ30" s="52"/>
      <c r="BR30" s="53"/>
      <c r="BS30" s="53"/>
      <c r="BT30" s="48"/>
      <c r="BU30" s="48"/>
      <c r="BV30" s="49"/>
      <c r="BW30" s="44"/>
      <c r="BX30" s="50"/>
      <c r="BY30" s="51"/>
      <c r="BZ30" s="51"/>
      <c r="CA30" s="52"/>
      <c r="CB30" s="53"/>
      <c r="CC30" s="53"/>
      <c r="CD30" s="48"/>
      <c r="CE30" s="48"/>
      <c r="CF30" s="49"/>
      <c r="CG30" s="44"/>
      <c r="CH30" s="50"/>
      <c r="CI30" s="51"/>
      <c r="CJ30" s="51"/>
      <c r="CK30" s="52"/>
      <c r="CL30" s="53"/>
      <c r="CM30" s="53"/>
      <c r="CN30" s="48"/>
      <c r="CO30" s="48"/>
      <c r="CP30" s="49"/>
      <c r="CQ30" s="44"/>
      <c r="CR30" s="50"/>
      <c r="CS30" s="51"/>
      <c r="CT30" s="51"/>
      <c r="CU30" s="52"/>
      <c r="CV30" s="53"/>
      <c r="CW30" s="53"/>
      <c r="CX30" s="48"/>
      <c r="CY30" s="48"/>
      <c r="CZ30" s="49"/>
      <c r="DA30" s="44"/>
      <c r="DB30" s="50"/>
      <c r="DC30" s="51"/>
      <c r="DD30" s="51"/>
      <c r="DE30" s="52"/>
      <c r="DF30" s="53"/>
      <c r="DG30" s="53"/>
      <c r="DH30" s="48"/>
      <c r="DI30" s="48"/>
      <c r="DJ30" s="49"/>
      <c r="DK30" s="44"/>
      <c r="DL30" s="50"/>
      <c r="DM30" s="51"/>
      <c r="DN30" s="51"/>
      <c r="DO30" s="52"/>
      <c r="DP30" s="53"/>
      <c r="DQ30" s="53"/>
      <c r="DR30" s="48"/>
      <c r="DS30" s="48"/>
      <c r="DT30" s="49"/>
      <c r="DU30" s="44"/>
      <c r="DV30" s="50"/>
      <c r="DW30" s="51"/>
      <c r="DX30" s="51"/>
      <c r="DY30" s="52"/>
      <c r="DZ30" s="53"/>
      <c r="EA30" s="53"/>
      <c r="EB30" s="48"/>
      <c r="EC30" s="48"/>
      <c r="ED30" s="49"/>
      <c r="EE30" s="44"/>
      <c r="EF30" s="50"/>
      <c r="EG30" s="51"/>
      <c r="EH30" s="51"/>
      <c r="EI30" s="52"/>
      <c r="EJ30" s="53"/>
      <c r="EK30" s="53"/>
      <c r="EL30" s="48"/>
      <c r="EM30" s="48"/>
      <c r="EN30" s="49"/>
      <c r="EO30" s="44"/>
      <c r="EP30" s="50"/>
      <c r="EQ30" s="51"/>
      <c r="ER30" s="51"/>
      <c r="ES30" s="52"/>
      <c r="ET30" s="53"/>
      <c r="EU30" s="53"/>
      <c r="EV30" s="48"/>
      <c r="EW30" s="48"/>
      <c r="EX30" s="49"/>
      <c r="EY30" s="44"/>
      <c r="EZ30" s="50"/>
      <c r="FA30" s="51"/>
      <c r="FB30" s="51"/>
      <c r="FC30" s="52"/>
      <c r="FD30" s="53"/>
      <c r="FE30" s="53"/>
      <c r="FF30" s="48"/>
      <c r="FG30" s="48"/>
      <c r="FH30" s="49"/>
      <c r="FI30" s="44"/>
      <c r="FJ30" s="50"/>
      <c r="FK30" s="51"/>
      <c r="FL30" s="51"/>
      <c r="FM30" s="52"/>
      <c r="FN30" s="53"/>
      <c r="FO30" s="53"/>
      <c r="FP30" s="48"/>
      <c r="FQ30" s="48"/>
      <c r="FR30" s="49"/>
      <c r="FS30" s="44"/>
      <c r="FT30" s="50"/>
      <c r="FU30" s="51"/>
      <c r="FV30" s="51"/>
      <c r="FW30" s="52"/>
      <c r="FX30" s="53"/>
      <c r="FY30" s="53"/>
      <c r="FZ30" s="48"/>
      <c r="GA30" s="48"/>
      <c r="GB30" s="49"/>
      <c r="GC30" s="44"/>
      <c r="GD30" s="50"/>
      <c r="GE30" s="51"/>
      <c r="GF30" s="51"/>
      <c r="GG30" s="52"/>
      <c r="GH30" s="53"/>
      <c r="GI30" s="53"/>
      <c r="GJ30" s="48"/>
      <c r="GK30" s="48"/>
      <c r="GL30" s="49"/>
      <c r="GM30" s="44"/>
      <c r="GN30" s="50"/>
      <c r="GO30" s="51"/>
      <c r="GP30" s="51"/>
      <c r="GQ30" s="52"/>
      <c r="GR30" s="53"/>
      <c r="GS30" s="53"/>
      <c r="GT30" s="48"/>
      <c r="GU30" s="48"/>
      <c r="GV30" s="49"/>
      <c r="GW30" s="44"/>
      <c r="GX30" s="50"/>
      <c r="GY30" s="51"/>
      <c r="GZ30" s="51"/>
      <c r="HA30" s="52"/>
      <c r="HB30" s="53"/>
      <c r="HC30" s="53"/>
      <c r="HD30" s="48"/>
      <c r="HE30" s="48"/>
      <c r="HF30" s="49"/>
      <c r="HG30" s="44"/>
      <c r="HH30" s="50"/>
      <c r="HI30" s="51"/>
      <c r="HJ30" s="51"/>
      <c r="HK30" s="52"/>
      <c r="HL30" s="53"/>
      <c r="HM30" s="53"/>
      <c r="HN30" s="48"/>
      <c r="HO30" s="48"/>
      <c r="HP30" s="49"/>
      <c r="HQ30" s="44"/>
      <c r="HR30" s="50"/>
      <c r="HS30" s="51"/>
      <c r="HT30" s="51"/>
      <c r="HU30" s="52"/>
      <c r="HV30" s="53"/>
      <c r="HW30" s="53"/>
      <c r="HX30" s="48"/>
      <c r="HY30" s="48"/>
      <c r="HZ30" s="49"/>
      <c r="IA30" s="44"/>
      <c r="IB30" s="50"/>
      <c r="IC30" s="51"/>
      <c r="ID30" s="51"/>
      <c r="IE30" s="52"/>
      <c r="IF30" s="53"/>
      <c r="IG30" s="53"/>
      <c r="IH30" s="48"/>
      <c r="II30" s="48"/>
      <c r="IJ30" s="49"/>
      <c r="IK30" s="44"/>
      <c r="IL30" s="50"/>
      <c r="IM30" s="51"/>
      <c r="IN30" s="51"/>
      <c r="IO30" s="52"/>
      <c r="IP30" s="53"/>
      <c r="IQ30" s="53"/>
      <c r="IR30" s="48"/>
      <c r="IS30" s="48"/>
      <c r="IT30" s="49"/>
      <c r="IU30" s="44"/>
      <c r="IV30" s="50"/>
      <c r="IW30" s="51"/>
      <c r="IX30" s="51"/>
      <c r="IY30" s="52"/>
      <c r="IZ30" s="53"/>
      <c r="JA30" s="53"/>
      <c r="JB30" s="48"/>
      <c r="JC30" s="48"/>
      <c r="JD30" s="49"/>
      <c r="JE30" s="44"/>
      <c r="JF30" s="50"/>
      <c r="JG30" s="51"/>
      <c r="JH30" s="51"/>
      <c r="JI30" s="52"/>
      <c r="JJ30" s="53"/>
      <c r="JK30" s="53"/>
      <c r="JL30" s="48"/>
      <c r="JM30" s="48"/>
      <c r="JN30" s="49"/>
      <c r="JO30" s="44"/>
      <c r="JP30" s="50"/>
      <c r="JQ30" s="51"/>
      <c r="JR30" s="51"/>
      <c r="JS30" s="52"/>
      <c r="JT30" s="53"/>
      <c r="JU30" s="53"/>
      <c r="JV30" s="48"/>
      <c r="JW30" s="48"/>
      <c r="JX30" s="49"/>
      <c r="JY30" s="44"/>
      <c r="JZ30" s="50"/>
      <c r="KA30" s="51"/>
      <c r="KB30" s="51"/>
      <c r="KC30" s="52"/>
      <c r="KD30" s="53"/>
      <c r="KE30" s="53"/>
      <c r="KF30" s="48"/>
      <c r="KG30" s="48"/>
      <c r="KH30" s="49"/>
      <c r="KI30" s="44"/>
      <c r="KJ30" s="50"/>
      <c r="KK30" s="51"/>
      <c r="KL30" s="51"/>
      <c r="KM30" s="52"/>
      <c r="KN30" s="53"/>
      <c r="KO30" s="53"/>
      <c r="KP30" s="48"/>
      <c r="KQ30" s="48"/>
      <c r="KR30" s="49"/>
      <c r="KS30" s="44"/>
      <c r="KT30" s="50"/>
      <c r="KU30" s="51"/>
      <c r="KV30" s="51"/>
      <c r="KW30" s="52"/>
      <c r="KX30" s="53"/>
      <c r="KY30" s="53"/>
      <c r="KZ30" s="48"/>
      <c r="LA30" s="48"/>
      <c r="LB30" s="49"/>
      <c r="LC30" s="44"/>
      <c r="LD30" s="50"/>
      <c r="LE30" s="51"/>
      <c r="LF30" s="51"/>
      <c r="LG30" s="52"/>
      <c r="LH30" s="53"/>
      <c r="LI30" s="53"/>
      <c r="LJ30" s="48"/>
      <c r="LK30" s="48"/>
      <c r="LL30" s="49"/>
      <c r="LM30" s="44"/>
      <c r="LN30" s="50"/>
      <c r="LO30" s="51"/>
      <c r="LP30" s="51"/>
      <c r="LQ30" s="52"/>
      <c r="LR30" s="53"/>
      <c r="LS30" s="53"/>
      <c r="LT30" s="48"/>
      <c r="LU30" s="48"/>
      <c r="LV30" s="49"/>
      <c r="LW30" s="44"/>
      <c r="LX30" s="50"/>
      <c r="LY30" s="51"/>
      <c r="LZ30" s="51"/>
      <c r="MA30" s="52"/>
      <c r="MB30" s="53"/>
      <c r="MC30" s="53"/>
      <c r="MD30" s="48"/>
      <c r="ME30" s="48"/>
      <c r="MF30" s="49"/>
      <c r="MG30" s="44"/>
      <c r="MH30" s="50"/>
      <c r="MI30" s="51"/>
      <c r="MJ30" s="51"/>
      <c r="MK30" s="52"/>
      <c r="ML30" s="53"/>
      <c r="MM30" s="53"/>
      <c r="MN30" s="48"/>
      <c r="MO30" s="48"/>
      <c r="MP30" s="49"/>
      <c r="MQ30" s="44"/>
      <c r="MR30" s="50"/>
      <c r="MS30" s="51"/>
      <c r="MT30" s="51"/>
      <c r="MU30" s="52"/>
      <c r="MV30" s="53"/>
      <c r="MW30" s="53"/>
      <c r="MX30" s="48"/>
      <c r="MY30" s="48"/>
      <c r="MZ30" s="49"/>
    </row>
    <row r="31" spans="2:364" ht="12.75" customHeight="1" x14ac:dyDescent="0.2">
      <c r="B31" s="265" t="s">
        <v>61</v>
      </c>
      <c r="C31" s="266"/>
      <c r="D31" s="266"/>
      <c r="E31" s="266"/>
      <c r="F31" s="266"/>
      <c r="G31" s="264" t="s">
        <v>64</v>
      </c>
      <c r="H31" s="267"/>
      <c r="I31" s="264" t="s">
        <v>16</v>
      </c>
      <c r="J31" s="267" t="s">
        <v>72</v>
      </c>
      <c r="M31" s="322" t="s">
        <v>228</v>
      </c>
      <c r="N31" s="142">
        <v>87</v>
      </c>
      <c r="O31"/>
      <c r="P31" s="223" t="s">
        <v>61</v>
      </c>
      <c r="Q31" s="224"/>
      <c r="R31" s="224"/>
      <c r="S31" s="224"/>
      <c r="T31" s="253" t="s">
        <v>74</v>
      </c>
      <c r="U31" s="253"/>
      <c r="V31" s="253" t="s">
        <v>16</v>
      </c>
      <c r="W31" s="253" t="s">
        <v>72</v>
      </c>
      <c r="X31" s="250" t="s">
        <v>19</v>
      </c>
      <c r="Y31" s="44"/>
      <c r="Z31" s="223" t="s">
        <v>61</v>
      </c>
      <c r="AA31" s="224"/>
      <c r="AB31" s="224"/>
      <c r="AC31" s="224"/>
      <c r="AD31" s="253" t="s">
        <v>74</v>
      </c>
      <c r="AE31" s="253"/>
      <c r="AF31" s="253" t="s">
        <v>16</v>
      </c>
      <c r="AG31" s="253" t="s">
        <v>72</v>
      </c>
      <c r="AH31" s="250" t="s">
        <v>19</v>
      </c>
      <c r="AI31" s="44"/>
      <c r="AJ31" s="223" t="s">
        <v>61</v>
      </c>
      <c r="AK31" s="224"/>
      <c r="AL31" s="224"/>
      <c r="AM31" s="224"/>
      <c r="AN31" s="253" t="s">
        <v>74</v>
      </c>
      <c r="AO31" s="253"/>
      <c r="AP31" s="253" t="s">
        <v>16</v>
      </c>
      <c r="AQ31" s="253" t="s">
        <v>72</v>
      </c>
      <c r="AR31" s="250" t="s">
        <v>19</v>
      </c>
      <c r="AS31" s="44"/>
      <c r="AT31" s="223" t="s">
        <v>61</v>
      </c>
      <c r="AU31" s="224"/>
      <c r="AV31" s="224"/>
      <c r="AW31" s="224"/>
      <c r="AX31" s="253" t="s">
        <v>74</v>
      </c>
      <c r="AY31" s="253"/>
      <c r="AZ31" s="253" t="s">
        <v>16</v>
      </c>
      <c r="BA31" s="253" t="s">
        <v>72</v>
      </c>
      <c r="BB31" s="250" t="s">
        <v>19</v>
      </c>
      <c r="BC31" s="44"/>
      <c r="BD31" s="223" t="s">
        <v>61</v>
      </c>
      <c r="BE31" s="224"/>
      <c r="BF31" s="224"/>
      <c r="BG31" s="224"/>
      <c r="BH31" s="253" t="s">
        <v>74</v>
      </c>
      <c r="BI31" s="253"/>
      <c r="BJ31" s="253" t="s">
        <v>16</v>
      </c>
      <c r="BK31" s="253" t="s">
        <v>72</v>
      </c>
      <c r="BL31" s="250" t="s">
        <v>19</v>
      </c>
      <c r="BM31" s="44"/>
      <c r="BN31" s="223" t="s">
        <v>61</v>
      </c>
      <c r="BO31" s="224"/>
      <c r="BP31" s="224"/>
      <c r="BQ31" s="224"/>
      <c r="BR31" s="253" t="s">
        <v>74</v>
      </c>
      <c r="BS31" s="253"/>
      <c r="BT31" s="253" t="s">
        <v>16</v>
      </c>
      <c r="BU31" s="253" t="s">
        <v>72</v>
      </c>
      <c r="BV31" s="250" t="s">
        <v>19</v>
      </c>
      <c r="BW31" s="44"/>
      <c r="BX31" s="223" t="s">
        <v>61</v>
      </c>
      <c r="BY31" s="224"/>
      <c r="BZ31" s="224"/>
      <c r="CA31" s="224"/>
      <c r="CB31" s="253" t="s">
        <v>74</v>
      </c>
      <c r="CC31" s="253"/>
      <c r="CD31" s="253" t="s">
        <v>16</v>
      </c>
      <c r="CE31" s="253" t="s">
        <v>72</v>
      </c>
      <c r="CF31" s="250" t="s">
        <v>19</v>
      </c>
      <c r="CG31" s="44"/>
      <c r="CH31" s="223" t="s">
        <v>61</v>
      </c>
      <c r="CI31" s="224"/>
      <c r="CJ31" s="224"/>
      <c r="CK31" s="224"/>
      <c r="CL31" s="253" t="s">
        <v>74</v>
      </c>
      <c r="CM31" s="253"/>
      <c r="CN31" s="253" t="s">
        <v>16</v>
      </c>
      <c r="CO31" s="253" t="s">
        <v>72</v>
      </c>
      <c r="CP31" s="250" t="s">
        <v>19</v>
      </c>
      <c r="CQ31" s="44"/>
      <c r="CR31" s="223" t="s">
        <v>61</v>
      </c>
      <c r="CS31" s="224"/>
      <c r="CT31" s="224"/>
      <c r="CU31" s="224"/>
      <c r="CV31" s="253" t="s">
        <v>74</v>
      </c>
      <c r="CW31" s="253"/>
      <c r="CX31" s="253" t="s">
        <v>16</v>
      </c>
      <c r="CY31" s="253" t="s">
        <v>72</v>
      </c>
      <c r="CZ31" s="250" t="s">
        <v>19</v>
      </c>
      <c r="DA31" s="44"/>
      <c r="DB31" s="223" t="s">
        <v>61</v>
      </c>
      <c r="DC31" s="224"/>
      <c r="DD31" s="224"/>
      <c r="DE31" s="224"/>
      <c r="DF31" s="253" t="s">
        <v>74</v>
      </c>
      <c r="DG31" s="253"/>
      <c r="DH31" s="253" t="s">
        <v>16</v>
      </c>
      <c r="DI31" s="253" t="s">
        <v>72</v>
      </c>
      <c r="DJ31" s="250" t="s">
        <v>19</v>
      </c>
      <c r="DK31" s="44"/>
      <c r="DL31" s="223" t="s">
        <v>61</v>
      </c>
      <c r="DM31" s="224"/>
      <c r="DN31" s="224"/>
      <c r="DO31" s="224"/>
      <c r="DP31" s="253" t="s">
        <v>74</v>
      </c>
      <c r="DQ31" s="253"/>
      <c r="DR31" s="253" t="s">
        <v>16</v>
      </c>
      <c r="DS31" s="253" t="s">
        <v>72</v>
      </c>
      <c r="DT31" s="250" t="s">
        <v>19</v>
      </c>
      <c r="DU31" s="44"/>
      <c r="DV31" s="223" t="s">
        <v>61</v>
      </c>
      <c r="DW31" s="224"/>
      <c r="DX31" s="224"/>
      <c r="DY31" s="224"/>
      <c r="DZ31" s="253" t="s">
        <v>74</v>
      </c>
      <c r="EA31" s="253"/>
      <c r="EB31" s="253" t="s">
        <v>16</v>
      </c>
      <c r="EC31" s="253" t="s">
        <v>72</v>
      </c>
      <c r="ED31" s="250" t="s">
        <v>19</v>
      </c>
      <c r="EE31" s="44"/>
      <c r="EF31" s="223" t="s">
        <v>61</v>
      </c>
      <c r="EG31" s="224"/>
      <c r="EH31" s="224"/>
      <c r="EI31" s="224"/>
      <c r="EJ31" s="253" t="s">
        <v>74</v>
      </c>
      <c r="EK31" s="253"/>
      <c r="EL31" s="253" t="s">
        <v>16</v>
      </c>
      <c r="EM31" s="253" t="s">
        <v>72</v>
      </c>
      <c r="EN31" s="250" t="s">
        <v>19</v>
      </c>
      <c r="EO31" s="44"/>
      <c r="EP31" s="223" t="s">
        <v>61</v>
      </c>
      <c r="EQ31" s="224"/>
      <c r="ER31" s="224"/>
      <c r="ES31" s="224"/>
      <c r="ET31" s="253" t="s">
        <v>74</v>
      </c>
      <c r="EU31" s="253"/>
      <c r="EV31" s="253" t="s">
        <v>16</v>
      </c>
      <c r="EW31" s="253" t="s">
        <v>72</v>
      </c>
      <c r="EX31" s="250" t="s">
        <v>19</v>
      </c>
      <c r="EY31" s="44"/>
      <c r="EZ31" s="223" t="s">
        <v>61</v>
      </c>
      <c r="FA31" s="224"/>
      <c r="FB31" s="224"/>
      <c r="FC31" s="224"/>
      <c r="FD31" s="253" t="s">
        <v>74</v>
      </c>
      <c r="FE31" s="253"/>
      <c r="FF31" s="253" t="s">
        <v>16</v>
      </c>
      <c r="FG31" s="253" t="s">
        <v>72</v>
      </c>
      <c r="FH31" s="250" t="s">
        <v>19</v>
      </c>
      <c r="FI31" s="44"/>
      <c r="FJ31" s="223" t="s">
        <v>61</v>
      </c>
      <c r="FK31" s="224"/>
      <c r="FL31" s="224"/>
      <c r="FM31" s="224"/>
      <c r="FN31" s="253" t="s">
        <v>74</v>
      </c>
      <c r="FO31" s="253"/>
      <c r="FP31" s="253" t="s">
        <v>16</v>
      </c>
      <c r="FQ31" s="253" t="s">
        <v>72</v>
      </c>
      <c r="FR31" s="250" t="s">
        <v>19</v>
      </c>
      <c r="FS31" s="44"/>
      <c r="FT31" s="223" t="s">
        <v>61</v>
      </c>
      <c r="FU31" s="224"/>
      <c r="FV31" s="224"/>
      <c r="FW31" s="224"/>
      <c r="FX31" s="253" t="s">
        <v>74</v>
      </c>
      <c r="FY31" s="253"/>
      <c r="FZ31" s="253" t="s">
        <v>16</v>
      </c>
      <c r="GA31" s="253" t="s">
        <v>72</v>
      </c>
      <c r="GB31" s="250" t="s">
        <v>19</v>
      </c>
      <c r="GC31" s="44"/>
      <c r="GD31" s="223" t="s">
        <v>61</v>
      </c>
      <c r="GE31" s="224"/>
      <c r="GF31" s="224"/>
      <c r="GG31" s="224"/>
      <c r="GH31" s="253" t="s">
        <v>74</v>
      </c>
      <c r="GI31" s="253"/>
      <c r="GJ31" s="253" t="s">
        <v>16</v>
      </c>
      <c r="GK31" s="253" t="s">
        <v>72</v>
      </c>
      <c r="GL31" s="250" t="s">
        <v>19</v>
      </c>
      <c r="GM31" s="44"/>
      <c r="GN31" s="223" t="s">
        <v>61</v>
      </c>
      <c r="GO31" s="224"/>
      <c r="GP31" s="224"/>
      <c r="GQ31" s="224"/>
      <c r="GR31" s="253" t="s">
        <v>74</v>
      </c>
      <c r="GS31" s="253"/>
      <c r="GT31" s="253" t="s">
        <v>16</v>
      </c>
      <c r="GU31" s="253" t="s">
        <v>72</v>
      </c>
      <c r="GV31" s="250" t="s">
        <v>19</v>
      </c>
      <c r="GW31" s="44"/>
      <c r="GX31" s="223" t="s">
        <v>61</v>
      </c>
      <c r="GY31" s="224"/>
      <c r="GZ31" s="224"/>
      <c r="HA31" s="224"/>
      <c r="HB31" s="253" t="s">
        <v>74</v>
      </c>
      <c r="HC31" s="253"/>
      <c r="HD31" s="253" t="s">
        <v>16</v>
      </c>
      <c r="HE31" s="253" t="s">
        <v>72</v>
      </c>
      <c r="HF31" s="250" t="s">
        <v>19</v>
      </c>
      <c r="HG31" s="44"/>
      <c r="HH31" s="223" t="s">
        <v>61</v>
      </c>
      <c r="HI31" s="224"/>
      <c r="HJ31" s="224"/>
      <c r="HK31" s="224"/>
      <c r="HL31" s="253" t="s">
        <v>74</v>
      </c>
      <c r="HM31" s="253"/>
      <c r="HN31" s="253" t="s">
        <v>16</v>
      </c>
      <c r="HO31" s="253" t="s">
        <v>72</v>
      </c>
      <c r="HP31" s="250" t="s">
        <v>19</v>
      </c>
      <c r="HQ31" s="44"/>
      <c r="HR31" s="223" t="s">
        <v>61</v>
      </c>
      <c r="HS31" s="224"/>
      <c r="HT31" s="224"/>
      <c r="HU31" s="224"/>
      <c r="HV31" s="253" t="s">
        <v>74</v>
      </c>
      <c r="HW31" s="253"/>
      <c r="HX31" s="253" t="s">
        <v>16</v>
      </c>
      <c r="HY31" s="253" t="s">
        <v>72</v>
      </c>
      <c r="HZ31" s="250" t="s">
        <v>19</v>
      </c>
      <c r="IA31" s="44"/>
      <c r="IB31" s="223" t="s">
        <v>61</v>
      </c>
      <c r="IC31" s="224"/>
      <c r="ID31" s="224"/>
      <c r="IE31" s="224"/>
      <c r="IF31" s="253" t="s">
        <v>74</v>
      </c>
      <c r="IG31" s="253"/>
      <c r="IH31" s="253" t="s">
        <v>16</v>
      </c>
      <c r="II31" s="253" t="s">
        <v>72</v>
      </c>
      <c r="IJ31" s="250" t="s">
        <v>19</v>
      </c>
      <c r="IK31" s="44"/>
      <c r="IL31" s="223" t="s">
        <v>61</v>
      </c>
      <c r="IM31" s="224"/>
      <c r="IN31" s="224"/>
      <c r="IO31" s="224"/>
      <c r="IP31" s="253" t="s">
        <v>74</v>
      </c>
      <c r="IQ31" s="253"/>
      <c r="IR31" s="253" t="s">
        <v>16</v>
      </c>
      <c r="IS31" s="253" t="s">
        <v>72</v>
      </c>
      <c r="IT31" s="250" t="s">
        <v>19</v>
      </c>
      <c r="IU31" s="44"/>
      <c r="IV31" s="223" t="s">
        <v>61</v>
      </c>
      <c r="IW31" s="224"/>
      <c r="IX31" s="224"/>
      <c r="IY31" s="224"/>
      <c r="IZ31" s="253" t="s">
        <v>74</v>
      </c>
      <c r="JA31" s="253"/>
      <c r="JB31" s="253" t="s">
        <v>16</v>
      </c>
      <c r="JC31" s="253" t="s">
        <v>72</v>
      </c>
      <c r="JD31" s="250" t="s">
        <v>19</v>
      </c>
      <c r="JE31" s="44"/>
      <c r="JF31" s="223" t="s">
        <v>61</v>
      </c>
      <c r="JG31" s="224"/>
      <c r="JH31" s="224"/>
      <c r="JI31" s="224"/>
      <c r="JJ31" s="253" t="s">
        <v>74</v>
      </c>
      <c r="JK31" s="253"/>
      <c r="JL31" s="253" t="s">
        <v>16</v>
      </c>
      <c r="JM31" s="253" t="s">
        <v>72</v>
      </c>
      <c r="JN31" s="250" t="s">
        <v>19</v>
      </c>
      <c r="JO31" s="44"/>
      <c r="JP31" s="223" t="s">
        <v>61</v>
      </c>
      <c r="JQ31" s="224"/>
      <c r="JR31" s="224"/>
      <c r="JS31" s="224"/>
      <c r="JT31" s="253" t="s">
        <v>74</v>
      </c>
      <c r="JU31" s="253"/>
      <c r="JV31" s="253" t="s">
        <v>16</v>
      </c>
      <c r="JW31" s="253" t="s">
        <v>72</v>
      </c>
      <c r="JX31" s="250" t="s">
        <v>19</v>
      </c>
      <c r="JY31" s="44"/>
      <c r="JZ31" s="223" t="s">
        <v>61</v>
      </c>
      <c r="KA31" s="224"/>
      <c r="KB31" s="224"/>
      <c r="KC31" s="224"/>
      <c r="KD31" s="253" t="s">
        <v>74</v>
      </c>
      <c r="KE31" s="253"/>
      <c r="KF31" s="253" t="s">
        <v>16</v>
      </c>
      <c r="KG31" s="253" t="s">
        <v>72</v>
      </c>
      <c r="KH31" s="250" t="s">
        <v>19</v>
      </c>
      <c r="KI31" s="44"/>
      <c r="KJ31" s="223" t="s">
        <v>61</v>
      </c>
      <c r="KK31" s="224"/>
      <c r="KL31" s="224"/>
      <c r="KM31" s="224"/>
      <c r="KN31" s="253" t="s">
        <v>74</v>
      </c>
      <c r="KO31" s="253"/>
      <c r="KP31" s="253" t="s">
        <v>16</v>
      </c>
      <c r="KQ31" s="253" t="s">
        <v>72</v>
      </c>
      <c r="KR31" s="250" t="s">
        <v>19</v>
      </c>
      <c r="KS31" s="44"/>
      <c r="KT31" s="223" t="s">
        <v>61</v>
      </c>
      <c r="KU31" s="224"/>
      <c r="KV31" s="224"/>
      <c r="KW31" s="224"/>
      <c r="KX31" s="253" t="s">
        <v>74</v>
      </c>
      <c r="KY31" s="253"/>
      <c r="KZ31" s="253" t="s">
        <v>16</v>
      </c>
      <c r="LA31" s="253" t="s">
        <v>72</v>
      </c>
      <c r="LB31" s="250" t="s">
        <v>19</v>
      </c>
      <c r="LC31" s="44"/>
      <c r="LD31" s="223" t="s">
        <v>61</v>
      </c>
      <c r="LE31" s="224"/>
      <c r="LF31" s="224"/>
      <c r="LG31" s="224"/>
      <c r="LH31" s="253" t="s">
        <v>74</v>
      </c>
      <c r="LI31" s="253"/>
      <c r="LJ31" s="253" t="s">
        <v>16</v>
      </c>
      <c r="LK31" s="253" t="s">
        <v>72</v>
      </c>
      <c r="LL31" s="250" t="s">
        <v>19</v>
      </c>
      <c r="LM31" s="44"/>
      <c r="LN31" s="223" t="s">
        <v>61</v>
      </c>
      <c r="LO31" s="224"/>
      <c r="LP31" s="224"/>
      <c r="LQ31" s="224"/>
      <c r="LR31" s="253" t="s">
        <v>74</v>
      </c>
      <c r="LS31" s="253"/>
      <c r="LT31" s="253" t="s">
        <v>16</v>
      </c>
      <c r="LU31" s="253" t="s">
        <v>72</v>
      </c>
      <c r="LV31" s="250" t="s">
        <v>19</v>
      </c>
      <c r="LW31" s="44"/>
      <c r="LX31" s="223" t="s">
        <v>61</v>
      </c>
      <c r="LY31" s="224"/>
      <c r="LZ31" s="224"/>
      <c r="MA31" s="224"/>
      <c r="MB31" s="253" t="s">
        <v>74</v>
      </c>
      <c r="MC31" s="253"/>
      <c r="MD31" s="253" t="s">
        <v>16</v>
      </c>
      <c r="ME31" s="253" t="s">
        <v>72</v>
      </c>
      <c r="MF31" s="250" t="s">
        <v>19</v>
      </c>
      <c r="MG31" s="44"/>
      <c r="MH31" s="223" t="s">
        <v>61</v>
      </c>
      <c r="MI31" s="224"/>
      <c r="MJ31" s="224"/>
      <c r="MK31" s="224"/>
      <c r="ML31" s="253" t="s">
        <v>74</v>
      </c>
      <c r="MM31" s="253"/>
      <c r="MN31" s="253" t="s">
        <v>16</v>
      </c>
      <c r="MO31" s="253" t="s">
        <v>72</v>
      </c>
      <c r="MP31" s="250" t="s">
        <v>19</v>
      </c>
      <c r="MQ31" s="44"/>
      <c r="MR31" s="223" t="s">
        <v>61</v>
      </c>
      <c r="MS31" s="224"/>
      <c r="MT31" s="224"/>
      <c r="MU31" s="224"/>
      <c r="MV31" s="253" t="s">
        <v>74</v>
      </c>
      <c r="MW31" s="253"/>
      <c r="MX31" s="253" t="s">
        <v>16</v>
      </c>
      <c r="MY31" s="253" t="s">
        <v>72</v>
      </c>
      <c r="MZ31" s="250" t="s">
        <v>19</v>
      </c>
    </row>
    <row r="32" spans="2:364" ht="12.75" customHeight="1" x14ac:dyDescent="0.2">
      <c r="B32" s="226"/>
      <c r="C32" s="227"/>
      <c r="D32" s="227"/>
      <c r="E32" s="227"/>
      <c r="F32" s="227"/>
      <c r="G32" s="252"/>
      <c r="H32" s="251"/>
      <c r="I32" s="252"/>
      <c r="J32" s="251"/>
      <c r="M32" s="322" t="s">
        <v>222</v>
      </c>
      <c r="N32" s="142">
        <v>85</v>
      </c>
      <c r="O32"/>
      <c r="P32" s="226"/>
      <c r="Q32" s="227"/>
      <c r="R32" s="227"/>
      <c r="S32" s="227"/>
      <c r="T32" s="252">
        <v>4</v>
      </c>
      <c r="U32" s="252"/>
      <c r="V32" s="252"/>
      <c r="W32" s="252"/>
      <c r="X32" s="251"/>
      <c r="Y32" s="44"/>
      <c r="Z32" s="226"/>
      <c r="AA32" s="227"/>
      <c r="AB32" s="227"/>
      <c r="AC32" s="227"/>
      <c r="AD32" s="252">
        <v>4</v>
      </c>
      <c r="AE32" s="252"/>
      <c r="AF32" s="252"/>
      <c r="AG32" s="252"/>
      <c r="AH32" s="251"/>
      <c r="AI32" s="44"/>
      <c r="AJ32" s="226"/>
      <c r="AK32" s="227"/>
      <c r="AL32" s="227"/>
      <c r="AM32" s="227"/>
      <c r="AN32" s="252">
        <v>4</v>
      </c>
      <c r="AO32" s="252"/>
      <c r="AP32" s="252"/>
      <c r="AQ32" s="252"/>
      <c r="AR32" s="251"/>
      <c r="AS32" s="44"/>
      <c r="AT32" s="226"/>
      <c r="AU32" s="227"/>
      <c r="AV32" s="227"/>
      <c r="AW32" s="227"/>
      <c r="AX32" s="252">
        <v>4</v>
      </c>
      <c r="AY32" s="252"/>
      <c r="AZ32" s="252"/>
      <c r="BA32" s="252"/>
      <c r="BB32" s="251"/>
      <c r="BC32" s="44"/>
      <c r="BD32" s="226"/>
      <c r="BE32" s="227"/>
      <c r="BF32" s="227"/>
      <c r="BG32" s="227"/>
      <c r="BH32" s="252">
        <v>4</v>
      </c>
      <c r="BI32" s="252"/>
      <c r="BJ32" s="252"/>
      <c r="BK32" s="252"/>
      <c r="BL32" s="251"/>
      <c r="BM32" s="44"/>
      <c r="BN32" s="226"/>
      <c r="BO32" s="227"/>
      <c r="BP32" s="227"/>
      <c r="BQ32" s="227"/>
      <c r="BR32" s="252">
        <v>4</v>
      </c>
      <c r="BS32" s="252"/>
      <c r="BT32" s="252"/>
      <c r="BU32" s="252"/>
      <c r="BV32" s="251"/>
      <c r="BW32" s="44"/>
      <c r="BX32" s="226"/>
      <c r="BY32" s="227"/>
      <c r="BZ32" s="227"/>
      <c r="CA32" s="227"/>
      <c r="CB32" s="252">
        <v>4</v>
      </c>
      <c r="CC32" s="252"/>
      <c r="CD32" s="252"/>
      <c r="CE32" s="252"/>
      <c r="CF32" s="251"/>
      <c r="CG32" s="44"/>
      <c r="CH32" s="226"/>
      <c r="CI32" s="227"/>
      <c r="CJ32" s="227"/>
      <c r="CK32" s="227"/>
      <c r="CL32" s="252">
        <v>4</v>
      </c>
      <c r="CM32" s="252"/>
      <c r="CN32" s="252"/>
      <c r="CO32" s="252"/>
      <c r="CP32" s="251"/>
      <c r="CQ32" s="44"/>
      <c r="CR32" s="226"/>
      <c r="CS32" s="227"/>
      <c r="CT32" s="227"/>
      <c r="CU32" s="227"/>
      <c r="CV32" s="252">
        <v>4</v>
      </c>
      <c r="CW32" s="252"/>
      <c r="CX32" s="252"/>
      <c r="CY32" s="252"/>
      <c r="CZ32" s="251"/>
      <c r="DA32" s="44"/>
      <c r="DB32" s="226"/>
      <c r="DC32" s="227"/>
      <c r="DD32" s="227"/>
      <c r="DE32" s="227"/>
      <c r="DF32" s="252">
        <v>4</v>
      </c>
      <c r="DG32" s="252"/>
      <c r="DH32" s="252"/>
      <c r="DI32" s="252"/>
      <c r="DJ32" s="251"/>
      <c r="DK32" s="44"/>
      <c r="DL32" s="226"/>
      <c r="DM32" s="227"/>
      <c r="DN32" s="227"/>
      <c r="DO32" s="227"/>
      <c r="DP32" s="252">
        <v>4</v>
      </c>
      <c r="DQ32" s="252"/>
      <c r="DR32" s="252"/>
      <c r="DS32" s="252"/>
      <c r="DT32" s="251"/>
      <c r="DU32" s="44"/>
      <c r="DV32" s="226"/>
      <c r="DW32" s="227"/>
      <c r="DX32" s="227"/>
      <c r="DY32" s="227"/>
      <c r="DZ32" s="252">
        <v>4</v>
      </c>
      <c r="EA32" s="252"/>
      <c r="EB32" s="252"/>
      <c r="EC32" s="252"/>
      <c r="ED32" s="251"/>
      <c r="EE32" s="44"/>
      <c r="EF32" s="226"/>
      <c r="EG32" s="227"/>
      <c r="EH32" s="227"/>
      <c r="EI32" s="227"/>
      <c r="EJ32" s="252">
        <v>4</v>
      </c>
      <c r="EK32" s="252"/>
      <c r="EL32" s="252"/>
      <c r="EM32" s="252"/>
      <c r="EN32" s="251"/>
      <c r="EO32" s="44"/>
      <c r="EP32" s="226"/>
      <c r="EQ32" s="227"/>
      <c r="ER32" s="227"/>
      <c r="ES32" s="227"/>
      <c r="ET32" s="252">
        <v>4</v>
      </c>
      <c r="EU32" s="252"/>
      <c r="EV32" s="252"/>
      <c r="EW32" s="252"/>
      <c r="EX32" s="251"/>
      <c r="EY32" s="44"/>
      <c r="EZ32" s="226"/>
      <c r="FA32" s="227"/>
      <c r="FB32" s="227"/>
      <c r="FC32" s="227"/>
      <c r="FD32" s="252">
        <v>4</v>
      </c>
      <c r="FE32" s="252"/>
      <c r="FF32" s="252"/>
      <c r="FG32" s="252"/>
      <c r="FH32" s="251"/>
      <c r="FI32" s="44"/>
      <c r="FJ32" s="226"/>
      <c r="FK32" s="227"/>
      <c r="FL32" s="227"/>
      <c r="FM32" s="227"/>
      <c r="FN32" s="252">
        <v>4</v>
      </c>
      <c r="FO32" s="252"/>
      <c r="FP32" s="252"/>
      <c r="FQ32" s="252"/>
      <c r="FR32" s="251"/>
      <c r="FS32" s="44"/>
      <c r="FT32" s="226"/>
      <c r="FU32" s="227"/>
      <c r="FV32" s="227"/>
      <c r="FW32" s="227"/>
      <c r="FX32" s="252">
        <v>4</v>
      </c>
      <c r="FY32" s="252"/>
      <c r="FZ32" s="252"/>
      <c r="GA32" s="252"/>
      <c r="GB32" s="251"/>
      <c r="GC32" s="44"/>
      <c r="GD32" s="226"/>
      <c r="GE32" s="227"/>
      <c r="GF32" s="227"/>
      <c r="GG32" s="227"/>
      <c r="GH32" s="252">
        <v>4</v>
      </c>
      <c r="GI32" s="252"/>
      <c r="GJ32" s="252"/>
      <c r="GK32" s="252"/>
      <c r="GL32" s="251"/>
      <c r="GM32" s="44"/>
      <c r="GN32" s="226"/>
      <c r="GO32" s="227"/>
      <c r="GP32" s="227"/>
      <c r="GQ32" s="227"/>
      <c r="GR32" s="252">
        <v>4</v>
      </c>
      <c r="GS32" s="252"/>
      <c r="GT32" s="252"/>
      <c r="GU32" s="252"/>
      <c r="GV32" s="251"/>
      <c r="GW32" s="44"/>
      <c r="GX32" s="226"/>
      <c r="GY32" s="227"/>
      <c r="GZ32" s="227"/>
      <c r="HA32" s="227"/>
      <c r="HB32" s="252">
        <v>4</v>
      </c>
      <c r="HC32" s="252"/>
      <c r="HD32" s="252"/>
      <c r="HE32" s="252"/>
      <c r="HF32" s="251"/>
      <c r="HG32" s="44"/>
      <c r="HH32" s="226"/>
      <c r="HI32" s="227"/>
      <c r="HJ32" s="227"/>
      <c r="HK32" s="227"/>
      <c r="HL32" s="252">
        <v>4</v>
      </c>
      <c r="HM32" s="252"/>
      <c r="HN32" s="252"/>
      <c r="HO32" s="252"/>
      <c r="HP32" s="251"/>
      <c r="HQ32" s="44"/>
      <c r="HR32" s="226"/>
      <c r="HS32" s="227"/>
      <c r="HT32" s="227"/>
      <c r="HU32" s="227"/>
      <c r="HV32" s="252">
        <v>4</v>
      </c>
      <c r="HW32" s="252"/>
      <c r="HX32" s="252"/>
      <c r="HY32" s="252"/>
      <c r="HZ32" s="251"/>
      <c r="IA32" s="44"/>
      <c r="IB32" s="226"/>
      <c r="IC32" s="227"/>
      <c r="ID32" s="227"/>
      <c r="IE32" s="227"/>
      <c r="IF32" s="252">
        <v>4</v>
      </c>
      <c r="IG32" s="252"/>
      <c r="IH32" s="252"/>
      <c r="II32" s="252"/>
      <c r="IJ32" s="251"/>
      <c r="IK32" s="44"/>
      <c r="IL32" s="226"/>
      <c r="IM32" s="227"/>
      <c r="IN32" s="227"/>
      <c r="IO32" s="227"/>
      <c r="IP32" s="252">
        <v>4</v>
      </c>
      <c r="IQ32" s="252"/>
      <c r="IR32" s="252"/>
      <c r="IS32" s="252"/>
      <c r="IT32" s="251"/>
      <c r="IU32" s="44"/>
      <c r="IV32" s="226"/>
      <c r="IW32" s="227"/>
      <c r="IX32" s="227"/>
      <c r="IY32" s="227"/>
      <c r="IZ32" s="252">
        <v>4</v>
      </c>
      <c r="JA32" s="252"/>
      <c r="JB32" s="252"/>
      <c r="JC32" s="252"/>
      <c r="JD32" s="251"/>
      <c r="JE32" s="44"/>
      <c r="JF32" s="226"/>
      <c r="JG32" s="227"/>
      <c r="JH32" s="227"/>
      <c r="JI32" s="227"/>
      <c r="JJ32" s="252">
        <v>4</v>
      </c>
      <c r="JK32" s="252"/>
      <c r="JL32" s="252"/>
      <c r="JM32" s="252"/>
      <c r="JN32" s="251"/>
      <c r="JO32" s="44"/>
      <c r="JP32" s="226"/>
      <c r="JQ32" s="227"/>
      <c r="JR32" s="227"/>
      <c r="JS32" s="227"/>
      <c r="JT32" s="252">
        <v>4</v>
      </c>
      <c r="JU32" s="252"/>
      <c r="JV32" s="252"/>
      <c r="JW32" s="252"/>
      <c r="JX32" s="251"/>
      <c r="JY32" s="44"/>
      <c r="JZ32" s="226"/>
      <c r="KA32" s="227"/>
      <c r="KB32" s="227"/>
      <c r="KC32" s="227"/>
      <c r="KD32" s="252">
        <v>4</v>
      </c>
      <c r="KE32" s="252"/>
      <c r="KF32" s="252"/>
      <c r="KG32" s="252"/>
      <c r="KH32" s="251"/>
      <c r="KI32" s="44"/>
      <c r="KJ32" s="226"/>
      <c r="KK32" s="227"/>
      <c r="KL32" s="227"/>
      <c r="KM32" s="227"/>
      <c r="KN32" s="252">
        <v>4</v>
      </c>
      <c r="KO32" s="252"/>
      <c r="KP32" s="252"/>
      <c r="KQ32" s="252"/>
      <c r="KR32" s="251"/>
      <c r="KS32" s="44"/>
      <c r="KT32" s="226"/>
      <c r="KU32" s="227"/>
      <c r="KV32" s="227"/>
      <c r="KW32" s="227"/>
      <c r="KX32" s="252">
        <v>4</v>
      </c>
      <c r="KY32" s="252"/>
      <c r="KZ32" s="252"/>
      <c r="LA32" s="252"/>
      <c r="LB32" s="251"/>
      <c r="LC32" s="44"/>
      <c r="LD32" s="226"/>
      <c r="LE32" s="227"/>
      <c r="LF32" s="227"/>
      <c r="LG32" s="227"/>
      <c r="LH32" s="252">
        <v>4</v>
      </c>
      <c r="LI32" s="252"/>
      <c r="LJ32" s="252"/>
      <c r="LK32" s="252"/>
      <c r="LL32" s="251"/>
      <c r="LM32" s="44"/>
      <c r="LN32" s="226"/>
      <c r="LO32" s="227"/>
      <c r="LP32" s="227"/>
      <c r="LQ32" s="227"/>
      <c r="LR32" s="252">
        <v>4</v>
      </c>
      <c r="LS32" s="252"/>
      <c r="LT32" s="252"/>
      <c r="LU32" s="252"/>
      <c r="LV32" s="251"/>
      <c r="LW32" s="44"/>
      <c r="LX32" s="226"/>
      <c r="LY32" s="227"/>
      <c r="LZ32" s="227"/>
      <c r="MA32" s="227"/>
      <c r="MB32" s="252">
        <v>4</v>
      </c>
      <c r="MC32" s="252"/>
      <c r="MD32" s="252"/>
      <c r="ME32" s="252"/>
      <c r="MF32" s="251"/>
      <c r="MG32" s="44"/>
      <c r="MH32" s="226"/>
      <c r="MI32" s="227"/>
      <c r="MJ32" s="227"/>
      <c r="MK32" s="227"/>
      <c r="ML32" s="252">
        <v>4</v>
      </c>
      <c r="MM32" s="252"/>
      <c r="MN32" s="252"/>
      <c r="MO32" s="252"/>
      <c r="MP32" s="251"/>
      <c r="MQ32" s="44"/>
      <c r="MR32" s="226"/>
      <c r="MS32" s="227"/>
      <c r="MT32" s="227"/>
      <c r="MU32" s="227"/>
      <c r="MV32" s="252">
        <v>4</v>
      </c>
      <c r="MW32" s="252"/>
      <c r="MX32" s="252"/>
      <c r="MY32" s="252"/>
      <c r="MZ32" s="251"/>
    </row>
    <row r="33" spans="2:364" ht="12.75" customHeight="1" x14ac:dyDescent="0.2">
      <c r="B33" s="66">
        <v>64</v>
      </c>
      <c r="C33" s="54" t="str">
        <f>I24</f>
        <v>França</v>
      </c>
      <c r="D33" s="55">
        <v>4</v>
      </c>
      <c r="E33" s="56">
        <v>2</v>
      </c>
      <c r="F33" s="57" t="str">
        <f>I25</f>
        <v>Croácia</v>
      </c>
      <c r="G33" s="55"/>
      <c r="H33" s="74"/>
      <c r="I33" s="58" t="str">
        <f>IF($B33&gt;$R$13,CONCATENATE("W",$B33),(IF(D33=E33,IF(G33&gt;H33,C33,F33),IF(D33&gt;E33,C33,F33))))</f>
        <v>França</v>
      </c>
      <c r="J33" s="59">
        <f>IF(D33=E33,2,IF(D33&gt;E33,1,3))</f>
        <v>1</v>
      </c>
      <c r="M33" s="322" t="s">
        <v>242</v>
      </c>
      <c r="N33" s="142">
        <v>84</v>
      </c>
      <c r="O33"/>
      <c r="P33" s="54" t="str">
        <f>V24</f>
        <v>Brasil</v>
      </c>
      <c r="Q33" s="55">
        <v>2</v>
      </c>
      <c r="R33" s="56">
        <v>1</v>
      </c>
      <c r="S33" s="57" t="str">
        <f>V25</f>
        <v>Inglaterra</v>
      </c>
      <c r="T33" s="55"/>
      <c r="U33" s="56"/>
      <c r="V33" s="58" t="str">
        <f>IF($B33&gt;$R$13,CONCATENATE("W",$B33),(IF(Q33=R33,IF(T33&gt;U33,P33,S33),IF(Q33&gt;R33,P33,S33))))</f>
        <v>Brasil</v>
      </c>
      <c r="W33" s="58">
        <f>IF(Q33=R33,2,IF(Q33&gt;R33,1,3))</f>
        <v>1</v>
      </c>
      <c r="X33" s="199">
        <f>IF($B33&gt;$R$13,0,IF(AND($D33=Q33,$E33=R33),15,IF($J33=W33,6,0)+IF(OR($D33=Q33,$E33=R33),2,0))+IF($I33=V33,10,0)+IF(AND(Q33=R33,$G33=T33,$H33=U33),5,0))*4</f>
        <v>24</v>
      </c>
      <c r="Y33" s="44"/>
      <c r="Z33" s="54" t="str">
        <f>AF24</f>
        <v>Brasil</v>
      </c>
      <c r="AA33" s="55">
        <v>2</v>
      </c>
      <c r="AB33" s="56">
        <v>1</v>
      </c>
      <c r="AC33" s="57" t="str">
        <f>AF25</f>
        <v>Inglaterra</v>
      </c>
      <c r="AD33" s="55"/>
      <c r="AE33" s="56"/>
      <c r="AF33" s="58" t="str">
        <f>IF($B33&gt;$R$13,CONCATENATE("W",$B33),(IF(AA33=AB33,IF(AD33&gt;AE33,Z33,AC33),IF(AA33&gt;AB33,Z33,AC33))))</f>
        <v>Brasil</v>
      </c>
      <c r="AG33" s="58">
        <f>IF(AA33=AB33,2,IF(AA33&gt;AB33,1,3))</f>
        <v>1</v>
      </c>
      <c r="AH33" s="199">
        <f>IF($B33&gt;$R$13,0,IF(AND($D33=AA33,$E33=AB33),15,IF($J33=AG33,6,0)+IF(OR($D33=AA33,$E33=AB33),2,0))+IF($I33=AF33,10,0)+IF(AND(AA33=AB33,$G33=AD33,$H33=AE33),5,0))*4</f>
        <v>24</v>
      </c>
      <c r="AI33" s="44"/>
      <c r="AJ33" s="54" t="str">
        <f>AP24</f>
        <v>Brasil</v>
      </c>
      <c r="AK33" s="55">
        <v>2</v>
      </c>
      <c r="AL33" s="56">
        <v>0</v>
      </c>
      <c r="AM33" s="57" t="str">
        <f>AP25</f>
        <v>Croácia</v>
      </c>
      <c r="AN33" s="55"/>
      <c r="AO33" s="56"/>
      <c r="AP33" s="58" t="str">
        <f>IF($B33&gt;$R$13,CONCATENATE("W",$B33),(IF(AK33=AL33,IF(AN33&gt;AO33,AJ33,AM33),IF(AK33&gt;AL33,AJ33,AM33))))</f>
        <v>Brasil</v>
      </c>
      <c r="AQ33" s="58">
        <f>IF(AK33=AL33,2,IF(AK33&gt;AL33,1,3))</f>
        <v>1</v>
      </c>
      <c r="AR33" s="199">
        <f>IF($B33&gt;$R$13,0,IF(AND($D33=AK33,$E33=AL33),15,IF($J33=AQ33,6,0)+IF(OR($D33=AK33,$E33=AL33),2,0))+IF($I33=AP33,10,0)+IF(AND(AK33=AL33,$G33=AN33,$H33=AO33),5,0))*4</f>
        <v>24</v>
      </c>
      <c r="AS33" s="44"/>
      <c r="AT33" s="54" t="str">
        <f>AZ24</f>
        <v>Brasil</v>
      </c>
      <c r="AU33" s="55">
        <v>2</v>
      </c>
      <c r="AV33" s="56">
        <v>1</v>
      </c>
      <c r="AW33" s="57" t="str">
        <f>AZ25</f>
        <v>Inglaterra</v>
      </c>
      <c r="AX33" s="55"/>
      <c r="AY33" s="56"/>
      <c r="AZ33" s="58" t="str">
        <f>IF($B33&gt;$R$13,CONCATENATE("W",$B33),(IF(AU33=AV33,IF(AX33&gt;AY33,AT33,AW33),IF(AU33&gt;AV33,AT33,AW33))))</f>
        <v>Brasil</v>
      </c>
      <c r="BA33" s="58">
        <f>IF(AU33=AV33,2,IF(AU33&gt;AV33,1,3))</f>
        <v>1</v>
      </c>
      <c r="BB33" s="199">
        <f>IF($B33&gt;$R$13,0,IF(AND($D33=AU33,$E33=AV33),15,IF($J33=BA33,6,0)+IF(OR($D33=AU33,$E33=AV33),2,0))+IF($I33=AZ33,10,0)+IF(AND(AU33=AV33,$G33=AX33,$H33=AY33),5,0))*4</f>
        <v>24</v>
      </c>
      <c r="BC33" s="44"/>
      <c r="BD33" s="54" t="str">
        <f>BJ24</f>
        <v>Brasil</v>
      </c>
      <c r="BE33" s="55">
        <v>3</v>
      </c>
      <c r="BF33" s="56">
        <v>0</v>
      </c>
      <c r="BG33" s="57" t="str">
        <f>BJ25</f>
        <v>Inglaterra</v>
      </c>
      <c r="BH33" s="55"/>
      <c r="BI33" s="56"/>
      <c r="BJ33" s="58" t="str">
        <f>IF($B33&gt;$R$13,CONCATENATE("W",$B33),(IF(BE33=BF33,IF(BH33&gt;BI33,BD33,BG33),IF(BE33&gt;BF33,BD33,BG33))))</f>
        <v>Brasil</v>
      </c>
      <c r="BK33" s="58">
        <f>IF(BE33=BF33,2,IF(BE33&gt;BF33,1,3))</f>
        <v>1</v>
      </c>
      <c r="BL33" s="199">
        <f>IF($B33&gt;$R$13,0,IF(AND($D33=BE33,$E33=BF33),15,IF($J33=BK33,6,0)+IF(OR($D33=BE33,$E33=BF33),2,0))+IF($I33=BJ33,10,0)+IF(AND(BE33=BF33,$G33=BH33,$H33=BI33),5,0))*4</f>
        <v>24</v>
      </c>
      <c r="BM33" s="44"/>
      <c r="BN33" s="54" t="str">
        <f>BT24</f>
        <v>Brasil</v>
      </c>
      <c r="BO33" s="55">
        <v>2</v>
      </c>
      <c r="BP33" s="56">
        <v>0</v>
      </c>
      <c r="BQ33" s="57" t="str">
        <f>BT25</f>
        <v>Inglaterra</v>
      </c>
      <c r="BR33" s="55"/>
      <c r="BS33" s="56"/>
      <c r="BT33" s="58" t="str">
        <f>IF($B33&gt;$R$13,CONCATENATE("W",$B33),(IF(BO33=BP33,IF(BR33&gt;BS33,BN33,BQ33),IF(BO33&gt;BP33,BN33,BQ33))))</f>
        <v>Brasil</v>
      </c>
      <c r="BU33" s="58">
        <f>IF(BO33=BP33,2,IF(BO33&gt;BP33,1,3))</f>
        <v>1</v>
      </c>
      <c r="BV33" s="199">
        <f>IF($B33&gt;$R$13,0,IF(AND($D33=BO33,$E33=BP33),15,IF($J33=BU33,6,0)+IF(OR($D33=BO33,$E33=BP33),2,0))+IF($I33=BT33,10,0)+IF(AND(BO33=BP33,$G33=BR33,$H33=BS33),5,0))*4</f>
        <v>24</v>
      </c>
      <c r="BW33" s="44"/>
      <c r="BX33" s="54" t="str">
        <f>CD24</f>
        <v>Brasil</v>
      </c>
      <c r="BY33" s="55">
        <v>1</v>
      </c>
      <c r="BZ33" s="56">
        <v>0</v>
      </c>
      <c r="CA33" s="57" t="str">
        <f>CD25</f>
        <v>Inglaterra</v>
      </c>
      <c r="CB33" s="55"/>
      <c r="CC33" s="56"/>
      <c r="CD33" s="58" t="str">
        <f>IF($B33&gt;$R$13,CONCATENATE("W",$B33),(IF(BY33=BZ33,IF(CB33&gt;CC33,BX33,CA33),IF(BY33&gt;BZ33,BX33,CA33))))</f>
        <v>Brasil</v>
      </c>
      <c r="CE33" s="58">
        <f>IF(BY33=BZ33,2,IF(BY33&gt;BZ33,1,3))</f>
        <v>1</v>
      </c>
      <c r="CF33" s="199">
        <f>IF($B33&gt;$R$13,0,IF(AND($D33=BY33,$E33=BZ33),15,IF($J33=CE33,6,0)+IF(OR($D33=BY33,$E33=BZ33),2,0))+IF($I33=CD33,10,0)+IF(AND(BY33=BZ33,$G33=CB33,$H33=CC33),5,0))*4</f>
        <v>24</v>
      </c>
      <c r="CG33" s="44"/>
      <c r="CH33" s="54" t="str">
        <f>CN24</f>
        <v>Brasil</v>
      </c>
      <c r="CI33" s="55">
        <v>2</v>
      </c>
      <c r="CJ33" s="56">
        <v>0</v>
      </c>
      <c r="CK33" s="57" t="str">
        <f>CN25</f>
        <v>Suécia</v>
      </c>
      <c r="CL33" s="55"/>
      <c r="CM33" s="56"/>
      <c r="CN33" s="58" t="str">
        <f>IF($B33&gt;$R$13,CONCATENATE("W",$B33),(IF(CI33=CJ33,IF(CL33&gt;CM33,CH33,CK33),IF(CI33&gt;CJ33,CH33,CK33))))</f>
        <v>Brasil</v>
      </c>
      <c r="CO33" s="58">
        <f>IF(CI33=CJ33,2,IF(CI33&gt;CJ33,1,3))</f>
        <v>1</v>
      </c>
      <c r="CP33" s="199">
        <f>IF($B33&gt;$R$13,0,IF(AND($D33=CI33,$E33=CJ33),15,IF($J33=CO33,6,0)+IF(OR($D33=CI33,$E33=CJ33),2,0))+IF($I33=CN33,10,0)+IF(AND(CI33=CJ33,$G33=CL33,$H33=CM33),5,0))*4</f>
        <v>24</v>
      </c>
      <c r="CQ33" s="44"/>
      <c r="CR33" s="54" t="str">
        <f>CX24</f>
        <v>Brasil</v>
      </c>
      <c r="CS33" s="55">
        <v>2</v>
      </c>
      <c r="CT33" s="56">
        <v>0</v>
      </c>
      <c r="CU33" s="57" t="str">
        <f>CX25</f>
        <v>Suécia</v>
      </c>
      <c r="CV33" s="55"/>
      <c r="CW33" s="56"/>
      <c r="CX33" s="58" t="str">
        <f>IF($B33&gt;$R$13,CONCATENATE("W",$B33),(IF(CS33=CT33,IF(CV33&gt;CW33,CR33,CU33),IF(CS33&gt;CT33,CR33,CU33))))</f>
        <v>Brasil</v>
      </c>
      <c r="CY33" s="58">
        <f>IF(CS33=CT33,2,IF(CS33&gt;CT33,1,3))</f>
        <v>1</v>
      </c>
      <c r="CZ33" s="199">
        <f>IF($B33&gt;$R$13,0,IF(AND($D33=CS33,$E33=CT33),15,IF($J33=CY33,6,0)+IF(OR($D33=CS33,$E33=CT33),2,0))+IF($I33=CX33,10,0)+IF(AND(CS33=CT33,$G33=CV33,$H33=CW33),5,0))*4</f>
        <v>24</v>
      </c>
      <c r="DA33" s="44"/>
      <c r="DB33" s="54" t="str">
        <f>DH24</f>
        <v>Brasil</v>
      </c>
      <c r="DC33" s="55">
        <v>2</v>
      </c>
      <c r="DD33" s="56">
        <v>1</v>
      </c>
      <c r="DE33" s="57" t="str">
        <f>DH25</f>
        <v>Suécia</v>
      </c>
      <c r="DF33" s="55"/>
      <c r="DG33" s="56"/>
      <c r="DH33" s="58" t="str">
        <f>IF($B33&gt;$R$13,CONCATENATE("W",$B33),(IF(DC33=DD33,IF(DF33&gt;DG33,DB33,DE33),IF(DC33&gt;DD33,DB33,DE33))))</f>
        <v>Brasil</v>
      </c>
      <c r="DI33" s="58">
        <f>IF(DC33=DD33,2,IF(DC33&gt;DD33,1,3))</f>
        <v>1</v>
      </c>
      <c r="DJ33" s="199">
        <f>IF($B33&gt;$R$13,0,IF(AND($D33=DC33,$E33=DD33),15,IF($J33=DI33,6,0)+IF(OR($D33=DC33,$E33=DD33),2,0))+IF($I33=DH33,10,0)+IF(AND(DC33=DD33,$G33=DF33,$H33=DG33),5,0))*4</f>
        <v>24</v>
      </c>
      <c r="DK33" s="44"/>
      <c r="DL33" s="54" t="str">
        <f>DR24</f>
        <v>França</v>
      </c>
      <c r="DM33" s="55">
        <v>2</v>
      </c>
      <c r="DN33" s="56">
        <v>1</v>
      </c>
      <c r="DO33" s="57" t="str">
        <f>DR25</f>
        <v>Inglaterra</v>
      </c>
      <c r="DP33" s="55"/>
      <c r="DQ33" s="56"/>
      <c r="DR33" s="58" t="str">
        <f>IF($B33&gt;$R$13,CONCATENATE("W",$B33),(IF(DM33=DN33,IF(DP33&gt;DQ33,DL33,DO33),IF(DM33&gt;DN33,DL33,DO33))))</f>
        <v>França</v>
      </c>
      <c r="DS33" s="58">
        <f>IF(DM33=DN33,2,IF(DM33&gt;DN33,1,3))</f>
        <v>1</v>
      </c>
      <c r="DT33" s="199">
        <f>IF($B33&gt;$R$13,0,IF(AND($D33=DM33,$E33=DN33),15,IF($J33=DS33,6,0)+IF(OR($D33=DM33,$E33=DN33),2,0))+IF($I33=DR33,10,0)+IF(AND(DM33=DN33,$G33=DP33,$H33=DQ33),5,0))*4</f>
        <v>64</v>
      </c>
      <c r="DU33" s="44"/>
      <c r="DV33" s="54" t="str">
        <f>EB24</f>
        <v>Brasil</v>
      </c>
      <c r="DW33" s="55">
        <v>2</v>
      </c>
      <c r="DX33" s="56">
        <v>0</v>
      </c>
      <c r="DY33" s="57" t="str">
        <f>EB25</f>
        <v>Inglaterra</v>
      </c>
      <c r="DZ33" s="55"/>
      <c r="EA33" s="56"/>
      <c r="EB33" s="58" t="str">
        <f>IF($B33&gt;$R$13,CONCATENATE("W",$B33),(IF(DW33=DX33,IF(DZ33&gt;EA33,DV33,DY33),IF(DW33&gt;DX33,DV33,DY33))))</f>
        <v>Brasil</v>
      </c>
      <c r="EC33" s="58">
        <f>IF(DW33=DX33,2,IF(DW33&gt;DX33,1,3))</f>
        <v>1</v>
      </c>
      <c r="ED33" s="199">
        <f>IF($B33&gt;$R$13,0,IF(AND($D33=DW33,$E33=DX33),15,IF($J33=EC33,6,0)+IF(OR($D33=DW33,$E33=DX33),2,0))+IF($I33=EB33,10,0)+IF(AND(DW33=DX33,$G33=DZ33,$H33=EA33),5,0))*4</f>
        <v>24</v>
      </c>
      <c r="EE33" s="44"/>
      <c r="EF33" s="54" t="str">
        <f>EL24</f>
        <v>Brasil</v>
      </c>
      <c r="EG33" s="55">
        <v>3</v>
      </c>
      <c r="EH33" s="56">
        <v>0</v>
      </c>
      <c r="EI33" s="57" t="str">
        <f>EL25</f>
        <v>Russia</v>
      </c>
      <c r="EJ33" s="55"/>
      <c r="EK33" s="56"/>
      <c r="EL33" s="58" t="str">
        <f>IF($B33&gt;$R$13,CONCATENATE("W",$B33),(IF(EG33=EH33,IF(EJ33&gt;EK33,EF33,EI33),IF(EG33&gt;EH33,EF33,EI33))))</f>
        <v>Brasil</v>
      </c>
      <c r="EM33" s="58">
        <f>IF(EG33=EH33,2,IF(EG33&gt;EH33,1,3))</f>
        <v>1</v>
      </c>
      <c r="EN33" s="199">
        <f>IF($B33&gt;$R$13,0,IF(AND($D33=EG33,$E33=EH33),15,IF($J33=EM33,6,0)+IF(OR($D33=EG33,$E33=EH33),2,0))+IF($I33=EL33,10,0)+IF(AND(EG33=EH33,$G33=EJ33,$H33=EK33),5,0))*4</f>
        <v>24</v>
      </c>
      <c r="EO33" s="44"/>
      <c r="EP33" s="54" t="str">
        <f>EV24</f>
        <v>Brasil</v>
      </c>
      <c r="EQ33" s="55">
        <v>2</v>
      </c>
      <c r="ER33" s="56">
        <v>0</v>
      </c>
      <c r="ES33" s="57" t="str">
        <f>EV25</f>
        <v>Croácia</v>
      </c>
      <c r="ET33" s="55"/>
      <c r="EU33" s="56"/>
      <c r="EV33" s="58" t="str">
        <f>IF($B33&gt;$R$13,CONCATENATE("W",$B33),(IF(EQ33=ER33,IF(ET33&gt;EU33,EP33,ES33),IF(EQ33&gt;ER33,EP33,ES33))))</f>
        <v>Brasil</v>
      </c>
      <c r="EW33" s="58">
        <f>IF(EQ33=ER33,2,IF(EQ33&gt;ER33,1,3))</f>
        <v>1</v>
      </c>
      <c r="EX33" s="199">
        <f>IF($B33&gt;$R$13,0,IF(AND($D33=EQ33,$E33=ER33),15,IF($J33=EW33,6,0)+IF(OR($D33=EQ33,$E33=ER33),2,0))+IF($I33=EV33,10,0)+IF(AND(EQ33=ER33,$G33=ET33,$H33=EU33),5,0))*4</f>
        <v>24</v>
      </c>
      <c r="EY33" s="44"/>
      <c r="EZ33" s="54" t="str">
        <f>FF24</f>
        <v>França</v>
      </c>
      <c r="FA33" s="55">
        <v>1</v>
      </c>
      <c r="FB33" s="56">
        <v>0</v>
      </c>
      <c r="FC33" s="57" t="str">
        <f>FF25</f>
        <v>Croácia</v>
      </c>
      <c r="FD33" s="55"/>
      <c r="FE33" s="56"/>
      <c r="FF33" s="58" t="str">
        <f>IF($B33&gt;$R$13,CONCATENATE("W",$B33),(IF(FA33=FB33,IF(FD33&gt;FE33,EZ33,FC33),IF(FA33&gt;FB33,EZ33,FC33))))</f>
        <v>França</v>
      </c>
      <c r="FG33" s="58">
        <f>IF(FA33=FB33,2,IF(FA33&gt;FB33,1,3))</f>
        <v>1</v>
      </c>
      <c r="FH33" s="199">
        <f>IF($B33&gt;$R$13,0,IF(AND($D33=FA33,$E33=FB33),15,IF($J33=FG33,6,0)+IF(OR($D33=FA33,$E33=FB33),2,0))+IF($I33=FF33,10,0)+IF(AND(FA33=FB33,$G33=FD33,$H33=FE33),5,0))*4</f>
        <v>64</v>
      </c>
      <c r="FI33" s="44"/>
      <c r="FJ33" s="54" t="str">
        <f>FP24</f>
        <v>Brasil</v>
      </c>
      <c r="FK33" s="55">
        <v>2</v>
      </c>
      <c r="FL33" s="56">
        <v>0</v>
      </c>
      <c r="FM33" s="57" t="str">
        <f>FP25</f>
        <v>Croácia</v>
      </c>
      <c r="FN33" s="55"/>
      <c r="FO33" s="56"/>
      <c r="FP33" s="58" t="str">
        <f>IF($B33&gt;$R$13,CONCATENATE("W",$B33),(IF(FK33=FL33,IF(FN33&gt;FO33,FJ33,FM33),IF(FK33&gt;FL33,FJ33,FM33))))</f>
        <v>Brasil</v>
      </c>
      <c r="FQ33" s="58">
        <f>IF(FK33=FL33,2,IF(FK33&gt;FL33,1,3))</f>
        <v>1</v>
      </c>
      <c r="FR33" s="199">
        <f>IF($B33&gt;$R$13,0,IF(AND($D33=FK33,$E33=FL33),15,IF($J33=FQ33,6,0)+IF(OR($D33=FK33,$E33=FL33),2,0))+IF($I33=FP33,10,0)+IF(AND(FK33=FL33,$G33=FN33,$H33=FO33),5,0))*4</f>
        <v>24</v>
      </c>
      <c r="FS33" s="44"/>
      <c r="FT33" s="54" t="str">
        <f>FZ24</f>
        <v>Brasil</v>
      </c>
      <c r="FU33" s="55">
        <v>3</v>
      </c>
      <c r="FV33" s="56">
        <v>0</v>
      </c>
      <c r="FW33" s="57" t="str">
        <f>FZ25</f>
        <v>Croácia</v>
      </c>
      <c r="FX33" s="55"/>
      <c r="FY33" s="56"/>
      <c r="FZ33" s="58" t="str">
        <f>IF($B33&gt;$R$13,CONCATENATE("W",$B33),(IF(FU33=FV33,IF(FX33&gt;FY33,FT33,FW33),IF(FU33&gt;FV33,FT33,FW33))))</f>
        <v>Brasil</v>
      </c>
      <c r="GA33" s="58">
        <f>IF(FU33=FV33,2,IF(FU33&gt;FV33,1,3))</f>
        <v>1</v>
      </c>
      <c r="GB33" s="199">
        <f>IF($B33&gt;$R$13,0,IF(AND($D33=FU33,$E33=FV33),15,IF($J33=GA33,6,0)+IF(OR($D33=FU33,$E33=FV33),2,0))+IF($I33=FZ33,10,0)+IF(AND(FU33=FV33,$G33=FX33,$H33=FY33),5,0))*4</f>
        <v>24</v>
      </c>
      <c r="GC33" s="44"/>
      <c r="GD33" s="54" t="str">
        <f>GJ24</f>
        <v>Brasil</v>
      </c>
      <c r="GE33" s="55">
        <v>1</v>
      </c>
      <c r="GF33" s="56">
        <v>0</v>
      </c>
      <c r="GG33" s="57" t="str">
        <f>GJ25</f>
        <v>Inglaterra</v>
      </c>
      <c r="GH33" s="55"/>
      <c r="GI33" s="56"/>
      <c r="GJ33" s="58" t="str">
        <f>IF($B33&gt;$R$13,CONCATENATE("W",$B33),(IF(GE33=GF33,IF(GH33&gt;GI33,GD33,GG33),IF(GE33&gt;GF33,GD33,GG33))))</f>
        <v>Brasil</v>
      </c>
      <c r="GK33" s="58">
        <f>IF(GE33=GF33,2,IF(GE33&gt;GF33,1,3))</f>
        <v>1</v>
      </c>
      <c r="GL33" s="199">
        <f>IF($B33&gt;$R$13,0,IF(AND($D33=GE33,$E33=GF33),15,IF($J33=GK33,6,0)+IF(OR($D33=GE33,$E33=GF33),2,0))+IF($I33=GJ33,10,0)+IF(AND(GE33=GF33,$G33=GH33,$H33=GI33),5,0))*4</f>
        <v>24</v>
      </c>
      <c r="GM33" s="44"/>
      <c r="GN33" s="54" t="str">
        <f>GT24</f>
        <v>Brasil</v>
      </c>
      <c r="GO33" s="55">
        <v>2</v>
      </c>
      <c r="GP33" s="56">
        <v>1</v>
      </c>
      <c r="GQ33" s="57" t="str">
        <f>GT25</f>
        <v>Croácia</v>
      </c>
      <c r="GR33" s="55"/>
      <c r="GS33" s="56"/>
      <c r="GT33" s="58" t="str">
        <f>IF($B33&gt;$R$13,CONCATENATE("W",$B33),(IF(GO33=GP33,IF(GR33&gt;GS33,GN33,GQ33),IF(GO33&gt;GP33,GN33,GQ33))))</f>
        <v>Brasil</v>
      </c>
      <c r="GU33" s="58">
        <f>IF(GO33=GP33,2,IF(GO33&gt;GP33,1,3))</f>
        <v>1</v>
      </c>
      <c r="GV33" s="199">
        <f>IF($B33&gt;$R$13,0,IF(AND($D33=GO33,$E33=GP33),15,IF($J33=GU33,6,0)+IF(OR($D33=GO33,$E33=GP33),2,0))+IF($I33=GT33,10,0)+IF(AND(GO33=GP33,$G33=GR33,$H33=GS33),5,0))*4</f>
        <v>24</v>
      </c>
      <c r="GW33" s="44"/>
      <c r="GX33" s="54" t="str">
        <f>HD24</f>
        <v>Brasil</v>
      </c>
      <c r="GY33" s="55">
        <v>2</v>
      </c>
      <c r="GZ33" s="56">
        <v>1</v>
      </c>
      <c r="HA33" s="57" t="str">
        <f>HD25</f>
        <v>Suécia</v>
      </c>
      <c r="HB33" s="55"/>
      <c r="HC33" s="56"/>
      <c r="HD33" s="58" t="str">
        <f>IF($B33&gt;$R$13,CONCATENATE("W",$B33),(IF(GY33=GZ33,IF(HB33&gt;HC33,GX33,HA33),IF(GY33&gt;GZ33,GX33,HA33))))</f>
        <v>Brasil</v>
      </c>
      <c r="HE33" s="58">
        <f>IF(GY33=GZ33,2,IF(GY33&gt;GZ33,1,3))</f>
        <v>1</v>
      </c>
      <c r="HF33" s="199">
        <f>IF($B33&gt;$R$13,0,IF(AND($D33=GY33,$E33=GZ33),15,IF($J33=HE33,6,0)+IF(OR($D33=GY33,$E33=GZ33),2,0))+IF($I33=HD33,10,0)+IF(AND(GY33=GZ33,$G33=HB33,$H33=HC33),5,0))*4</f>
        <v>24</v>
      </c>
      <c r="HG33" s="44"/>
      <c r="HH33" s="54" t="str">
        <f>HN24</f>
        <v>Brasil</v>
      </c>
      <c r="HI33" s="55">
        <v>1</v>
      </c>
      <c r="HJ33" s="56">
        <v>0</v>
      </c>
      <c r="HK33" s="57" t="str">
        <f>HN25</f>
        <v>Inglaterra</v>
      </c>
      <c r="HL33" s="55"/>
      <c r="HM33" s="56"/>
      <c r="HN33" s="58" t="str">
        <f>IF($B33&gt;$R$13,CONCATENATE("W",$B33),(IF(HI33=HJ33,IF(HL33&gt;HM33,HH33,HK33),IF(HI33&gt;HJ33,HH33,HK33))))</f>
        <v>Brasil</v>
      </c>
      <c r="HO33" s="58">
        <f>IF(HI33=HJ33,2,IF(HI33&gt;HJ33,1,3))</f>
        <v>1</v>
      </c>
      <c r="HP33" s="199">
        <f>IF($B33&gt;$R$13,0,IF(AND($D33=HI33,$E33=HJ33),15,IF($J33=HO33,6,0)+IF(OR($D33=HI33,$E33=HJ33),2,0))+IF($I33=HN33,10,0)+IF(AND(HI33=HJ33,$G33=HL33,$H33=HM33),5,0))*4</f>
        <v>24</v>
      </c>
      <c r="HQ33" s="44"/>
      <c r="HR33" s="54" t="str">
        <f>HX24</f>
        <v>Brasil</v>
      </c>
      <c r="HS33" s="55">
        <v>2</v>
      </c>
      <c r="HT33" s="56">
        <v>0</v>
      </c>
      <c r="HU33" s="57" t="str">
        <f>HX25</f>
        <v>Croácia</v>
      </c>
      <c r="HV33" s="55"/>
      <c r="HW33" s="56"/>
      <c r="HX33" s="58" t="str">
        <f>IF($B33&gt;$R$13,CONCATENATE("W",$B33),(IF(HS33=HT33,IF(HV33&gt;HW33,HR33,HU33),IF(HS33&gt;HT33,HR33,HU33))))</f>
        <v>Brasil</v>
      </c>
      <c r="HY33" s="58">
        <f>IF(HS33=HT33,2,IF(HS33&gt;HT33,1,3))</f>
        <v>1</v>
      </c>
      <c r="HZ33" s="199">
        <f>IF($B33&gt;$R$13,0,IF(AND($D33=HS33,$E33=HT33),15,IF($J33=HY33,6,0)+IF(OR($D33=HS33,$E33=HT33),2,0))+IF($I33=HX33,10,0)+IF(AND(HS33=HT33,$G33=HV33,$H33=HW33),5,0))*4</f>
        <v>24</v>
      </c>
      <c r="IA33" s="44"/>
      <c r="IB33" s="54" t="str">
        <f>IH24</f>
        <v>Brasil</v>
      </c>
      <c r="IC33" s="55">
        <v>1</v>
      </c>
      <c r="ID33" s="56">
        <v>0</v>
      </c>
      <c r="IE33" s="57" t="str">
        <f>IH25</f>
        <v>Inglaterra</v>
      </c>
      <c r="IF33" s="55"/>
      <c r="IG33" s="56"/>
      <c r="IH33" s="58" t="str">
        <f>IF($B33&gt;$R$13,CONCATENATE("W",$B33),(IF(IC33=ID33,IF(IF33&gt;IG33,IB33,IE33),IF(IC33&gt;ID33,IB33,IE33))))</f>
        <v>Brasil</v>
      </c>
      <c r="II33" s="58">
        <f>IF(IC33=ID33,2,IF(IC33&gt;ID33,1,3))</f>
        <v>1</v>
      </c>
      <c r="IJ33" s="199">
        <f>IF($B33&gt;$R$13,0,IF(AND($D33=IC33,$E33=ID33),15,IF($J33=II33,6,0)+IF(OR($D33=IC33,$E33=ID33),2,0))+IF($I33=IH33,10,0)+IF(AND(IC33=ID33,$G33=IF33,$H33=IG33),5,0))*4</f>
        <v>24</v>
      </c>
      <c r="IK33" s="44"/>
      <c r="IL33" s="54" t="str">
        <f>IR24</f>
        <v>Brasil</v>
      </c>
      <c r="IM33" s="55">
        <v>2</v>
      </c>
      <c r="IN33" s="56">
        <v>0</v>
      </c>
      <c r="IO33" s="57" t="str">
        <f>IR25</f>
        <v>Inglaterra</v>
      </c>
      <c r="IP33" s="55"/>
      <c r="IQ33" s="56"/>
      <c r="IR33" s="58" t="str">
        <f>IF($B33&gt;$R$13,CONCATENATE("W",$B33),(IF(IM33=IN33,IF(IP33&gt;IQ33,IL33,IO33),IF(IM33&gt;IN33,IL33,IO33))))</f>
        <v>Brasil</v>
      </c>
      <c r="IS33" s="58">
        <f>IF(IM33=IN33,2,IF(IM33&gt;IN33,1,3))</f>
        <v>1</v>
      </c>
      <c r="IT33" s="199">
        <f>IF($B33&gt;$R$13,0,IF(AND($D33=IM33,$E33=IN33),15,IF($J33=IS33,6,0)+IF(OR($D33=IM33,$E33=IN33),2,0))+IF($I33=IR33,10,0)+IF(AND(IM33=IN33,$G33=IP33,$H33=IQ33),5,0))*4</f>
        <v>24</v>
      </c>
      <c r="IU33" s="44"/>
      <c r="IV33" s="54" t="str">
        <f>JB24</f>
        <v>Brasil</v>
      </c>
      <c r="IW33" s="55">
        <v>2</v>
      </c>
      <c r="IX33" s="56">
        <v>0</v>
      </c>
      <c r="IY33" s="57" t="str">
        <f>JB25</f>
        <v>Inglaterra</v>
      </c>
      <c r="IZ33" s="55"/>
      <c r="JA33" s="56"/>
      <c r="JB33" s="58" t="str">
        <f>IF($B33&gt;$R$13,CONCATENATE("W",$B33),(IF(IW33=IX33,IF(IZ33&gt;JA33,IV33,IY33),IF(IW33&gt;IX33,IV33,IY33))))</f>
        <v>Brasil</v>
      </c>
      <c r="JC33" s="58">
        <f>IF(IW33=IX33,2,IF(IW33&gt;IX33,1,3))</f>
        <v>1</v>
      </c>
      <c r="JD33" s="199">
        <f>IF($B33&gt;$R$13,0,IF(AND($D33=IW33,$E33=IX33),15,IF($J33=JC33,6,0)+IF(OR($D33=IW33,$E33=IX33),2,0))+IF($I33=JB33,10,0)+IF(AND(IW33=IX33,$G33=IZ33,$H33=JA33),5,0))*4</f>
        <v>24</v>
      </c>
      <c r="JE33" s="44"/>
      <c r="JF33" s="54" t="str">
        <f>JL24</f>
        <v>Bélgica</v>
      </c>
      <c r="JG33" s="55"/>
      <c r="JH33" s="56"/>
      <c r="JI33" s="57" t="str">
        <f>JL25</f>
        <v>Inglaterra</v>
      </c>
      <c r="JJ33" s="55"/>
      <c r="JK33" s="56"/>
      <c r="JL33" s="58" t="str">
        <f>IF($B33&gt;$R$13,CONCATENATE("W",$B33),(IF(JG33=JH33,IF(JJ33&gt;JK33,JF33,JI33),IF(JG33&gt;JH33,JF33,JI33))))</f>
        <v>Inglaterra</v>
      </c>
      <c r="JM33" s="58">
        <f>IF(JG33=JH33,2,IF(JG33&gt;JH33,1,3))</f>
        <v>2</v>
      </c>
      <c r="JN33" s="199">
        <f>IF($B33&gt;$R$13,0,IF(AND($D33=JG33,$E33=JH33),15,IF($J33=JM33,6,0)+IF(OR($D33=JG33,$E33=JH33),2,0))+IF($I33=JL33,10,0)+IF(AND(JG33=JH33,$G33=JJ33,$H33=JK33),5,0))*4</f>
        <v>20</v>
      </c>
      <c r="JO33" s="44"/>
      <c r="JP33" s="54" t="str">
        <f>JV24</f>
        <v>Bélgica</v>
      </c>
      <c r="JQ33" s="55"/>
      <c r="JR33" s="56"/>
      <c r="JS33" s="57" t="str">
        <f>JV25</f>
        <v>Inglaterra</v>
      </c>
      <c r="JT33" s="55"/>
      <c r="JU33" s="56"/>
      <c r="JV33" s="58" t="str">
        <f>IF($B33&gt;$R$13,CONCATENATE("W",$B33),(IF(JQ33=JR33,IF(JT33&gt;JU33,JP33,JS33),IF(JQ33&gt;JR33,JP33,JS33))))</f>
        <v>Inglaterra</v>
      </c>
      <c r="JW33" s="58">
        <f>IF(JQ33=JR33,2,IF(JQ33&gt;JR33,1,3))</f>
        <v>2</v>
      </c>
      <c r="JX33" s="199">
        <f>IF($B33&gt;$R$13,0,IF(AND($D33=JQ33,$E33=JR33),15,IF($J33=JW33,6,0)+IF(OR($D33=JQ33,$E33=JR33),2,0))+IF($I33=JV33,10,0)+IF(AND(JQ33=JR33,$G33=JT33,$H33=JU33),5,0))*4</f>
        <v>20</v>
      </c>
      <c r="JY33" s="44"/>
      <c r="JZ33" s="54" t="str">
        <f>KF24</f>
        <v>Bélgica</v>
      </c>
      <c r="KA33" s="55"/>
      <c r="KB33" s="56"/>
      <c r="KC33" s="57" t="str">
        <f>KF25</f>
        <v>Inglaterra</v>
      </c>
      <c r="KD33" s="55"/>
      <c r="KE33" s="56"/>
      <c r="KF33" s="58" t="str">
        <f>IF($B33&gt;$R$13,CONCATENATE("W",$B33),(IF(KA33=KB33,IF(KD33&gt;KE33,JZ33,KC33),IF(KA33&gt;KB33,JZ33,KC33))))</f>
        <v>Inglaterra</v>
      </c>
      <c r="KG33" s="58">
        <f>IF(KA33=KB33,2,IF(KA33&gt;KB33,1,3))</f>
        <v>2</v>
      </c>
      <c r="KH33" s="199">
        <f>IF($B33&gt;$R$13,0,IF(AND($D33=KA33,$E33=KB33),15,IF($J33=KG33,6,0)+IF(OR($D33=KA33,$E33=KB33),2,0))+IF($I33=KF33,10,0)+IF(AND(KA33=KB33,$G33=KD33,$H33=KE33),5,0))*4</f>
        <v>20</v>
      </c>
      <c r="KI33" s="44"/>
      <c r="KJ33" s="54" t="str">
        <f>KP24</f>
        <v>Bélgica</v>
      </c>
      <c r="KK33" s="55"/>
      <c r="KL33" s="56"/>
      <c r="KM33" s="57" t="str">
        <f>KP25</f>
        <v>Inglaterra</v>
      </c>
      <c r="KN33" s="55"/>
      <c r="KO33" s="56"/>
      <c r="KP33" s="58" t="str">
        <f>IF($B33&gt;$R$13,CONCATENATE("W",$B33),(IF(KK33=KL33,IF(KN33&gt;KO33,KJ33,KM33),IF(KK33&gt;KL33,KJ33,KM33))))</f>
        <v>Inglaterra</v>
      </c>
      <c r="KQ33" s="58">
        <f>IF(KK33=KL33,2,IF(KK33&gt;KL33,1,3))</f>
        <v>2</v>
      </c>
      <c r="KR33" s="199">
        <f>IF($B33&gt;$R$13,0,IF(AND($D33=KK33,$E33=KL33),15,IF($J33=KQ33,6,0)+IF(OR($D33=KK33,$E33=KL33),2,0))+IF($I33=KP33,10,0)+IF(AND(KK33=KL33,$G33=KN33,$H33=KO33),5,0))*4</f>
        <v>20</v>
      </c>
      <c r="KS33" s="44"/>
      <c r="KT33" s="54" t="str">
        <f>KZ24</f>
        <v>Bélgica</v>
      </c>
      <c r="KU33" s="55"/>
      <c r="KV33" s="56"/>
      <c r="KW33" s="57" t="str">
        <f>KZ25</f>
        <v>Inglaterra</v>
      </c>
      <c r="KX33" s="55"/>
      <c r="KY33" s="56"/>
      <c r="KZ33" s="58" t="str">
        <f>IF($B33&gt;$R$13,CONCATENATE("W",$B33),(IF(KU33=KV33,IF(KX33&gt;KY33,KT33,KW33),IF(KU33&gt;KV33,KT33,KW33))))</f>
        <v>Inglaterra</v>
      </c>
      <c r="LA33" s="58">
        <f>IF(KU33=KV33,2,IF(KU33&gt;KV33,1,3))</f>
        <v>2</v>
      </c>
      <c r="LB33" s="199">
        <f>IF($B33&gt;$R$13,0,IF(AND($D33=KU33,$E33=KV33),15,IF($J33=LA33,6,0)+IF(OR($D33=KU33,$E33=KV33),2,0))+IF($I33=KZ33,10,0)+IF(AND(KU33=KV33,$G33=KX33,$H33=KY33),5,0))*4</f>
        <v>20</v>
      </c>
      <c r="LC33" s="44"/>
      <c r="LD33" s="54" t="str">
        <f>LJ24</f>
        <v>Bélgica</v>
      </c>
      <c r="LE33" s="55"/>
      <c r="LF33" s="56"/>
      <c r="LG33" s="57" t="str">
        <f>LJ25</f>
        <v>Inglaterra</v>
      </c>
      <c r="LH33" s="55"/>
      <c r="LI33" s="56"/>
      <c r="LJ33" s="58" t="str">
        <f>IF($B33&gt;$R$13,CONCATENATE("W",$B33),(IF(LE33=LF33,IF(LH33&gt;LI33,LD33,LG33),IF(LE33&gt;LF33,LD33,LG33))))</f>
        <v>Inglaterra</v>
      </c>
      <c r="LK33" s="58">
        <f>IF(LE33=LF33,2,IF(LE33&gt;LF33,1,3))</f>
        <v>2</v>
      </c>
      <c r="LL33" s="199">
        <f>IF($B33&gt;$R$13,0,IF(AND($D33=LE33,$E33=LF33),15,IF($J33=LK33,6,0)+IF(OR($D33=LE33,$E33=LF33),2,0))+IF($I33=LJ33,10,0)+IF(AND(LE33=LF33,$G33=LH33,$H33=LI33),5,0))*4</f>
        <v>20</v>
      </c>
      <c r="LM33" s="44"/>
      <c r="LN33" s="54" t="str">
        <f>LT24</f>
        <v>Bélgica</v>
      </c>
      <c r="LO33" s="55"/>
      <c r="LP33" s="56"/>
      <c r="LQ33" s="57" t="str">
        <f>LT25</f>
        <v>Inglaterra</v>
      </c>
      <c r="LR33" s="55"/>
      <c r="LS33" s="56"/>
      <c r="LT33" s="58" t="str">
        <f>IF($B33&gt;$R$13,CONCATENATE("W",$B33),(IF(LO33=LP33,IF(LR33&gt;LS33,LN33,LQ33),IF(LO33&gt;LP33,LN33,LQ33))))</f>
        <v>Inglaterra</v>
      </c>
      <c r="LU33" s="58">
        <f>IF(LO33=LP33,2,IF(LO33&gt;LP33,1,3))</f>
        <v>2</v>
      </c>
      <c r="LV33" s="199">
        <f>IF($B33&gt;$R$13,0,IF(AND($D33=LO33,$E33=LP33),15,IF($J33=LU33,6,0)+IF(OR($D33=LO33,$E33=LP33),2,0))+IF($I33=LT33,10,0)+IF(AND(LO33=LP33,$G33=LR33,$H33=LS33),5,0))*4</f>
        <v>20</v>
      </c>
      <c r="LW33" s="44"/>
      <c r="LX33" s="54" t="str">
        <f>MD24</f>
        <v>Bélgica</v>
      </c>
      <c r="LY33" s="55"/>
      <c r="LZ33" s="56"/>
      <c r="MA33" s="57" t="str">
        <f>MD25</f>
        <v>Inglaterra</v>
      </c>
      <c r="MB33" s="55"/>
      <c r="MC33" s="56"/>
      <c r="MD33" s="58" t="str">
        <f>IF($B33&gt;$R$13,CONCATENATE("W",$B33),(IF(LY33=LZ33,IF(MB33&gt;MC33,LX33,MA33),IF(LY33&gt;LZ33,LX33,MA33))))</f>
        <v>Inglaterra</v>
      </c>
      <c r="ME33" s="58">
        <f>IF(LY33=LZ33,2,IF(LY33&gt;LZ33,1,3))</f>
        <v>2</v>
      </c>
      <c r="MF33" s="199">
        <f>IF($B33&gt;$R$13,0,IF(AND($D33=LY33,$E33=LZ33),15,IF($J33=ME33,6,0)+IF(OR($D33=LY33,$E33=LZ33),2,0))+IF($I33=MD33,10,0)+IF(AND(LY33=LZ33,$G33=MB33,$H33=MC33),5,0))*4</f>
        <v>20</v>
      </c>
      <c r="MG33" s="44"/>
      <c r="MH33" s="54" t="str">
        <f>MN24</f>
        <v>Bélgica</v>
      </c>
      <c r="MI33" s="55"/>
      <c r="MJ33" s="56"/>
      <c r="MK33" s="57" t="str">
        <f>MN25</f>
        <v>Inglaterra</v>
      </c>
      <c r="ML33" s="55"/>
      <c r="MM33" s="56"/>
      <c r="MN33" s="58" t="str">
        <f>IF($B33&gt;$R$13,CONCATENATE("W",$B33),(IF(MI33=MJ33,IF(ML33&gt;MM33,MH33,MK33),IF(MI33&gt;MJ33,MH33,MK33))))</f>
        <v>Inglaterra</v>
      </c>
      <c r="MO33" s="58">
        <f>IF(MI33=MJ33,2,IF(MI33&gt;MJ33,1,3))</f>
        <v>2</v>
      </c>
      <c r="MP33" s="199">
        <f>IF($B33&gt;$R$13,0,IF(AND($D33=MI33,$E33=MJ33),15,IF($J33=MO33,6,0)+IF(OR($D33=MI33,$E33=MJ33),2,0))+IF($I33=MN33,10,0)+IF(AND(MI33=MJ33,$G33=ML33,$H33=MM33),5,0))*4</f>
        <v>20</v>
      </c>
      <c r="MQ33" s="44"/>
      <c r="MR33" s="54" t="str">
        <f>MX24</f>
        <v>Bélgica</v>
      </c>
      <c r="MS33" s="55"/>
      <c r="MT33" s="56"/>
      <c r="MU33" s="57" t="str">
        <f>MX25</f>
        <v>Inglaterra</v>
      </c>
      <c r="MV33" s="55"/>
      <c r="MW33" s="56"/>
      <c r="MX33" s="58" t="str">
        <f>IF($B33&gt;$R$13,CONCATENATE("W",$B33),(IF(MS33=MT33,IF(MV33&gt;MW33,MR33,MU33),IF(MS33&gt;MT33,MR33,MU33))))</f>
        <v>Inglaterra</v>
      </c>
      <c r="MY33" s="58">
        <f>IF(MS33=MT33,2,IF(MS33&gt;MT33,1,3))</f>
        <v>2</v>
      </c>
      <c r="MZ33" s="199">
        <f>IF($B33&gt;$R$13,0,IF(AND($D33=MS33,$E33=MT33),15,IF($J33=MY33,6,0)+IF(OR($D33=MS33,$E33=MT33),2,0))+IF($I33=MX33,10,0)+IF(AND(MS33=MT33,$G33=MV33,$H33=MW33),5,0))*4</f>
        <v>20</v>
      </c>
    </row>
    <row r="34" spans="2:364" ht="12.75" customHeight="1" x14ac:dyDescent="0.2">
      <c r="M34" s="322" t="s">
        <v>153</v>
      </c>
      <c r="N34" s="142">
        <v>82</v>
      </c>
      <c r="O34"/>
      <c r="P34" s="50"/>
      <c r="Q34" s="51"/>
      <c r="R34" s="51"/>
      <c r="S34" s="52"/>
      <c r="T34" s="53"/>
      <c r="U34" s="53"/>
      <c r="V34" s="48"/>
      <c r="W34" s="48"/>
      <c r="X34" s="49"/>
      <c r="Z34" s="50"/>
      <c r="AA34" s="51"/>
      <c r="AB34" s="51"/>
      <c r="AC34" s="52"/>
      <c r="AD34" s="53"/>
      <c r="AE34" s="53"/>
      <c r="AF34" s="48"/>
      <c r="AG34" s="48"/>
      <c r="AH34" s="49"/>
      <c r="AJ34" s="50"/>
      <c r="AK34" s="51"/>
      <c r="AL34" s="51"/>
      <c r="AM34" s="52"/>
      <c r="AN34" s="53"/>
      <c r="AO34" s="53"/>
      <c r="AP34" s="48"/>
      <c r="AQ34" s="48"/>
      <c r="AR34" s="49"/>
      <c r="AT34" s="50"/>
      <c r="AU34" s="51"/>
      <c r="AV34" s="51"/>
      <c r="AW34" s="52"/>
      <c r="AX34" s="53"/>
      <c r="AY34" s="53"/>
      <c r="AZ34" s="48"/>
      <c r="BA34" s="48"/>
      <c r="BB34" s="49"/>
      <c r="BD34" s="50"/>
      <c r="BE34" s="51"/>
      <c r="BF34" s="51"/>
      <c r="BG34" s="52"/>
      <c r="BH34" s="53"/>
      <c r="BI34" s="53"/>
      <c r="BJ34" s="48"/>
      <c r="BK34" s="48"/>
      <c r="BL34" s="49"/>
      <c r="BN34" s="50"/>
      <c r="BO34" s="51"/>
      <c r="BP34" s="51"/>
      <c r="BQ34" s="52"/>
      <c r="BR34" s="53"/>
      <c r="BS34" s="53"/>
      <c r="BT34" s="48"/>
      <c r="BU34" s="48"/>
      <c r="BV34" s="49"/>
      <c r="BX34" s="50"/>
      <c r="BY34" s="51"/>
      <c r="BZ34" s="51"/>
      <c r="CA34" s="52"/>
      <c r="CB34" s="53"/>
      <c r="CC34" s="53"/>
      <c r="CD34" s="48"/>
      <c r="CE34" s="48"/>
      <c r="CF34" s="49"/>
      <c r="CH34" s="50"/>
      <c r="CI34" s="51"/>
      <c r="CJ34" s="51"/>
      <c r="CK34" s="52"/>
      <c r="CL34" s="53"/>
      <c r="CM34" s="53"/>
      <c r="CN34" s="48"/>
      <c r="CO34" s="48"/>
      <c r="CP34" s="49"/>
      <c r="CR34" s="50"/>
      <c r="CS34" s="51"/>
      <c r="CT34" s="51"/>
      <c r="CU34" s="52"/>
      <c r="CV34" s="53"/>
      <c r="CW34" s="53"/>
      <c r="CX34" s="48"/>
      <c r="CY34" s="48"/>
      <c r="CZ34" s="49"/>
      <c r="DB34" s="50"/>
      <c r="DC34" s="51"/>
      <c r="DD34" s="51"/>
      <c r="DE34" s="52"/>
      <c r="DF34" s="53"/>
      <c r="DG34" s="53"/>
      <c r="DH34" s="48"/>
      <c r="DI34" s="48"/>
      <c r="DJ34" s="49"/>
      <c r="DL34" s="50"/>
      <c r="DM34" s="51"/>
      <c r="DN34" s="51"/>
      <c r="DO34" s="52"/>
      <c r="DP34" s="53"/>
      <c r="DQ34" s="53"/>
      <c r="DR34" s="48"/>
      <c r="DS34" s="48"/>
      <c r="DT34" s="49"/>
      <c r="DV34" s="50"/>
      <c r="DW34" s="51"/>
      <c r="DX34" s="51"/>
      <c r="DY34" s="52"/>
      <c r="DZ34" s="53"/>
      <c r="EA34" s="53"/>
      <c r="EB34" s="48"/>
      <c r="EC34" s="48"/>
      <c r="ED34" s="49"/>
      <c r="EF34" s="50"/>
      <c r="EG34" s="51"/>
      <c r="EH34" s="51"/>
      <c r="EI34" s="52"/>
      <c r="EJ34" s="53"/>
      <c r="EK34" s="53"/>
      <c r="EL34" s="48"/>
      <c r="EM34" s="48"/>
      <c r="EN34" s="49"/>
      <c r="EP34" s="50"/>
      <c r="EQ34" s="51"/>
      <c r="ER34" s="51"/>
      <c r="ES34" s="52"/>
      <c r="ET34" s="53"/>
      <c r="EU34" s="53"/>
      <c r="EV34" s="48"/>
      <c r="EW34" s="48"/>
      <c r="EX34" s="49"/>
      <c r="EZ34" s="50"/>
      <c r="FA34" s="51"/>
      <c r="FB34" s="51"/>
      <c r="FC34" s="52"/>
      <c r="FD34" s="53"/>
      <c r="FE34" s="53"/>
      <c r="FF34" s="48"/>
      <c r="FG34" s="48"/>
      <c r="FH34" s="49"/>
      <c r="FJ34" s="50"/>
      <c r="FK34" s="51"/>
      <c r="FL34" s="51"/>
      <c r="FM34" s="52"/>
      <c r="FN34" s="53"/>
      <c r="FO34" s="53"/>
      <c r="FP34" s="48"/>
      <c r="FQ34" s="48"/>
      <c r="FR34" s="49"/>
      <c r="FT34" s="50"/>
      <c r="FU34" s="51"/>
      <c r="FV34" s="51"/>
      <c r="FW34" s="52"/>
      <c r="FX34" s="53"/>
      <c r="FY34" s="53"/>
      <c r="FZ34" s="48"/>
      <c r="GA34" s="48"/>
      <c r="GB34" s="49"/>
      <c r="GD34" s="50"/>
      <c r="GE34" s="51"/>
      <c r="GF34" s="51"/>
      <c r="GG34" s="52"/>
      <c r="GH34" s="53"/>
      <c r="GI34" s="53"/>
      <c r="GJ34" s="48"/>
      <c r="GK34" s="48"/>
      <c r="GL34" s="49"/>
      <c r="GN34" s="50"/>
      <c r="GO34" s="51"/>
      <c r="GP34" s="51"/>
      <c r="GQ34" s="52"/>
      <c r="GR34" s="53"/>
      <c r="GS34" s="53"/>
      <c r="GT34" s="48"/>
      <c r="GU34" s="48"/>
      <c r="GV34" s="49"/>
      <c r="GX34" s="50"/>
      <c r="GY34" s="51"/>
      <c r="GZ34" s="51"/>
      <c r="HA34" s="52"/>
      <c r="HB34" s="53"/>
      <c r="HC34" s="53"/>
      <c r="HD34" s="48"/>
      <c r="HE34" s="48"/>
      <c r="HF34" s="49"/>
      <c r="HH34" s="50"/>
      <c r="HI34" s="51"/>
      <c r="HJ34" s="51"/>
      <c r="HK34" s="52"/>
      <c r="HL34" s="53"/>
      <c r="HM34" s="53"/>
      <c r="HN34" s="48"/>
      <c r="HO34" s="48"/>
      <c r="HP34" s="49"/>
      <c r="HR34" s="50"/>
      <c r="HS34" s="51"/>
      <c r="HT34" s="51"/>
      <c r="HU34" s="52"/>
      <c r="HV34" s="53"/>
      <c r="HW34" s="53"/>
      <c r="HX34" s="48"/>
      <c r="HY34" s="48"/>
      <c r="HZ34" s="49"/>
      <c r="IB34" s="50"/>
      <c r="IC34" s="51"/>
      <c r="ID34" s="51"/>
      <c r="IE34" s="52"/>
      <c r="IF34" s="53"/>
      <c r="IG34" s="53"/>
      <c r="IH34" s="48"/>
      <c r="II34" s="48"/>
      <c r="IJ34" s="49"/>
      <c r="IL34" s="50"/>
      <c r="IM34" s="51"/>
      <c r="IN34" s="51"/>
      <c r="IO34" s="52"/>
      <c r="IP34" s="53"/>
      <c r="IQ34" s="53"/>
      <c r="IR34" s="48"/>
      <c r="IS34" s="48"/>
      <c r="IT34" s="49"/>
      <c r="IV34" s="50"/>
      <c r="IW34" s="51"/>
      <c r="IX34" s="51"/>
      <c r="IY34" s="52"/>
      <c r="IZ34" s="53"/>
      <c r="JA34" s="53"/>
      <c r="JB34" s="48"/>
      <c r="JC34" s="48"/>
      <c r="JD34" s="49"/>
      <c r="JF34" s="50"/>
      <c r="JG34" s="51"/>
      <c r="JH34" s="51"/>
      <c r="JI34" s="52"/>
      <c r="JJ34" s="53"/>
      <c r="JK34" s="53"/>
      <c r="JL34" s="48"/>
      <c r="JM34" s="48"/>
      <c r="JN34" s="49"/>
      <c r="JP34" s="50"/>
      <c r="JQ34" s="51"/>
      <c r="JR34" s="51"/>
      <c r="JS34" s="52"/>
      <c r="JT34" s="53"/>
      <c r="JU34" s="53"/>
      <c r="JV34" s="48"/>
      <c r="JW34" s="48"/>
      <c r="JX34" s="49"/>
      <c r="JZ34" s="50"/>
      <c r="KA34" s="51"/>
      <c r="KB34" s="51"/>
      <c r="KC34" s="52"/>
      <c r="KD34" s="53"/>
      <c r="KE34" s="53"/>
      <c r="KF34" s="48"/>
      <c r="KG34" s="48"/>
      <c r="KH34" s="49"/>
      <c r="KJ34" s="50"/>
      <c r="KK34" s="51"/>
      <c r="KL34" s="51"/>
      <c r="KM34" s="52"/>
      <c r="KN34" s="53"/>
      <c r="KO34" s="53"/>
      <c r="KP34" s="48"/>
      <c r="KQ34" s="48"/>
      <c r="KR34" s="49"/>
      <c r="KT34" s="50"/>
      <c r="KU34" s="51"/>
      <c r="KV34" s="51"/>
      <c r="KW34" s="52"/>
      <c r="KX34" s="53"/>
      <c r="KY34" s="53"/>
      <c r="KZ34" s="48"/>
      <c r="LA34" s="48"/>
      <c r="LB34" s="49"/>
      <c r="LD34" s="50"/>
      <c r="LE34" s="51"/>
      <c r="LF34" s="51"/>
      <c r="LG34" s="52"/>
      <c r="LH34" s="53"/>
      <c r="LI34" s="53"/>
      <c r="LJ34" s="48"/>
      <c r="LK34" s="48"/>
      <c r="LL34" s="49"/>
      <c r="LN34" s="50"/>
      <c r="LO34" s="51"/>
      <c r="LP34" s="51"/>
      <c r="LQ34" s="52"/>
      <c r="LR34" s="53"/>
      <c r="LS34" s="53"/>
      <c r="LT34" s="48"/>
      <c r="LU34" s="48"/>
      <c r="LV34" s="49"/>
      <c r="LX34" s="50"/>
      <c r="LY34" s="51"/>
      <c r="LZ34" s="51"/>
      <c r="MA34" s="52"/>
      <c r="MB34" s="53"/>
      <c r="MC34" s="53"/>
      <c r="MD34" s="48"/>
      <c r="ME34" s="48"/>
      <c r="MF34" s="49"/>
      <c r="MH34" s="50"/>
      <c r="MI34" s="51"/>
      <c r="MJ34" s="51"/>
      <c r="MK34" s="52"/>
      <c r="ML34" s="53"/>
      <c r="MM34" s="53"/>
      <c r="MN34" s="48"/>
      <c r="MO34" s="48"/>
      <c r="MP34" s="49"/>
      <c r="MR34" s="50"/>
      <c r="MS34" s="51"/>
      <c r="MT34" s="51"/>
      <c r="MU34" s="52"/>
      <c r="MV34" s="53"/>
      <c r="MW34" s="53"/>
      <c r="MX34" s="48"/>
      <c r="MY34" s="48"/>
      <c r="MZ34" s="49"/>
    </row>
    <row r="35" spans="2:364" ht="12.75" customHeight="1" x14ac:dyDescent="0.2">
      <c r="C35" s="203" t="s">
        <v>218</v>
      </c>
      <c r="D35" s="260" t="s">
        <v>248</v>
      </c>
      <c r="E35" s="258"/>
      <c r="F35" s="258"/>
      <c r="G35" s="258"/>
      <c r="H35" s="259"/>
      <c r="M35" s="322" t="s">
        <v>233</v>
      </c>
      <c r="N35" s="142">
        <v>78</v>
      </c>
      <c r="O35"/>
      <c r="P35" s="203" t="s">
        <v>218</v>
      </c>
      <c r="Q35" s="260" t="s">
        <v>220</v>
      </c>
      <c r="R35" s="258"/>
      <c r="S35" s="258"/>
      <c r="T35" s="258"/>
      <c r="U35" s="259"/>
      <c r="V35" s="48"/>
      <c r="W35" s="48"/>
      <c r="X35" s="78">
        <f>IF(Q35=$D$35,30,0)</f>
        <v>0</v>
      </c>
      <c r="Z35" s="203" t="s">
        <v>218</v>
      </c>
      <c r="AA35" s="257" t="s">
        <v>221</v>
      </c>
      <c r="AB35" s="258"/>
      <c r="AC35" s="258"/>
      <c r="AD35" s="258"/>
      <c r="AE35" s="259"/>
      <c r="AF35" s="48"/>
      <c r="AG35" s="48"/>
      <c r="AH35" s="78">
        <f>IF(AA35=$D$35,30,0)</f>
        <v>0</v>
      </c>
      <c r="AJ35" s="203" t="s">
        <v>218</v>
      </c>
      <c r="AK35" s="260" t="s">
        <v>224</v>
      </c>
      <c r="AL35" s="258"/>
      <c r="AM35" s="258"/>
      <c r="AN35" s="258"/>
      <c r="AO35" s="259"/>
      <c r="AP35" s="48"/>
      <c r="AQ35" s="48"/>
      <c r="AR35" s="78">
        <f>IF(AK35=$D$35,30,0)</f>
        <v>0</v>
      </c>
      <c r="AT35" s="203" t="s">
        <v>218</v>
      </c>
      <c r="AU35" s="257" t="s">
        <v>221</v>
      </c>
      <c r="AV35" s="258"/>
      <c r="AW35" s="258"/>
      <c r="AX35" s="258"/>
      <c r="AY35" s="259"/>
      <c r="AZ35" s="48"/>
      <c r="BA35" s="48"/>
      <c r="BB35" s="78">
        <f>IF(AU35=$D$35,30,0)</f>
        <v>0</v>
      </c>
      <c r="BD35" s="203" t="s">
        <v>218</v>
      </c>
      <c r="BE35" s="260" t="s">
        <v>220</v>
      </c>
      <c r="BF35" s="258"/>
      <c r="BG35" s="258"/>
      <c r="BH35" s="258"/>
      <c r="BI35" s="259"/>
      <c r="BJ35" s="48"/>
      <c r="BK35" s="48"/>
      <c r="BL35" s="78">
        <f>IF(BE35=$D$35,30,0)</f>
        <v>0</v>
      </c>
      <c r="BN35" s="203" t="s">
        <v>218</v>
      </c>
      <c r="BO35" s="257" t="s">
        <v>221</v>
      </c>
      <c r="BP35" s="258"/>
      <c r="BQ35" s="258"/>
      <c r="BR35" s="258"/>
      <c r="BS35" s="259"/>
      <c r="BT35" s="48"/>
      <c r="BU35" s="48"/>
      <c r="BV35" s="78">
        <f>IF(BO35=$D$35,30,0)</f>
        <v>0</v>
      </c>
      <c r="BX35" s="203" t="s">
        <v>218</v>
      </c>
      <c r="BY35" s="257" t="s">
        <v>221</v>
      </c>
      <c r="BZ35" s="258"/>
      <c r="CA35" s="258"/>
      <c r="CB35" s="258"/>
      <c r="CC35" s="259"/>
      <c r="CD35" s="48"/>
      <c r="CE35" s="48"/>
      <c r="CF35" s="78">
        <f>IF(BY35=$D$35,30,0)</f>
        <v>0</v>
      </c>
      <c r="CH35" s="203" t="s">
        <v>218</v>
      </c>
      <c r="CI35" s="257" t="s">
        <v>221</v>
      </c>
      <c r="CJ35" s="258"/>
      <c r="CK35" s="258"/>
      <c r="CL35" s="258"/>
      <c r="CM35" s="259"/>
      <c r="CN35" s="48"/>
      <c r="CO35" s="48"/>
      <c r="CP35" s="78">
        <f>IF(CI35=$D$35,30,0)</f>
        <v>0</v>
      </c>
      <c r="CR35" s="203" t="s">
        <v>218</v>
      </c>
      <c r="CS35" s="257" t="s">
        <v>221</v>
      </c>
      <c r="CT35" s="258"/>
      <c r="CU35" s="258"/>
      <c r="CV35" s="258"/>
      <c r="CW35" s="259"/>
      <c r="CX35" s="48"/>
      <c r="CY35" s="48"/>
      <c r="CZ35" s="78">
        <f>IF(CS35=$D$35,30,0)</f>
        <v>0</v>
      </c>
      <c r="DB35" s="203" t="s">
        <v>218</v>
      </c>
      <c r="DC35" s="260" t="s">
        <v>220</v>
      </c>
      <c r="DD35" s="258"/>
      <c r="DE35" s="258"/>
      <c r="DF35" s="258"/>
      <c r="DG35" s="259"/>
      <c r="DH35" s="48"/>
      <c r="DI35" s="48"/>
      <c r="DJ35" s="78">
        <f>IF(DC35=$D$35,30,0)</f>
        <v>0</v>
      </c>
      <c r="DL35" s="203" t="s">
        <v>218</v>
      </c>
      <c r="DM35" s="260" t="s">
        <v>234</v>
      </c>
      <c r="DN35" s="258"/>
      <c r="DO35" s="258"/>
      <c r="DP35" s="258"/>
      <c r="DQ35" s="259"/>
      <c r="DR35" s="48"/>
      <c r="DS35" s="48"/>
      <c r="DT35" s="78">
        <f>IF(DM35=$D$35,30,0)</f>
        <v>0</v>
      </c>
      <c r="DV35" s="203" t="s">
        <v>218</v>
      </c>
      <c r="DW35" s="257" t="s">
        <v>221</v>
      </c>
      <c r="DX35" s="258"/>
      <c r="DY35" s="258"/>
      <c r="DZ35" s="258"/>
      <c r="EA35" s="259"/>
      <c r="EB35" s="48"/>
      <c r="EC35" s="48"/>
      <c r="ED35" s="78">
        <f>IF(DW35=$D$35,30,0)</f>
        <v>0</v>
      </c>
      <c r="EF35" s="203" t="s">
        <v>218</v>
      </c>
      <c r="EG35" s="257" t="s">
        <v>221</v>
      </c>
      <c r="EH35" s="258"/>
      <c r="EI35" s="258"/>
      <c r="EJ35" s="258"/>
      <c r="EK35" s="259"/>
      <c r="EL35" s="48"/>
      <c r="EM35" s="48"/>
      <c r="EN35" s="78">
        <f>IF(EG35=$D$35,30,0)</f>
        <v>0</v>
      </c>
      <c r="EP35" s="203" t="s">
        <v>218</v>
      </c>
      <c r="EQ35" s="257" t="s">
        <v>221</v>
      </c>
      <c r="ER35" s="258"/>
      <c r="ES35" s="258"/>
      <c r="ET35" s="258"/>
      <c r="EU35" s="259"/>
      <c r="EV35" s="48"/>
      <c r="EW35" s="48"/>
      <c r="EX35" s="78">
        <f>IF(EQ35=$D$35,30,0)</f>
        <v>0</v>
      </c>
      <c r="EZ35" s="203" t="s">
        <v>218</v>
      </c>
      <c r="FA35" s="260" t="s">
        <v>234</v>
      </c>
      <c r="FB35" s="258"/>
      <c r="FC35" s="258"/>
      <c r="FD35" s="258"/>
      <c r="FE35" s="259"/>
      <c r="FF35" s="48"/>
      <c r="FG35" s="48"/>
      <c r="FH35" s="78">
        <f>IF(FA35=$D$35,30,0)</f>
        <v>0</v>
      </c>
      <c r="FJ35" s="203" t="s">
        <v>218</v>
      </c>
      <c r="FK35" s="257" t="s">
        <v>221</v>
      </c>
      <c r="FL35" s="258"/>
      <c r="FM35" s="258"/>
      <c r="FN35" s="258"/>
      <c r="FO35" s="259"/>
      <c r="FP35" s="48"/>
      <c r="FQ35" s="48"/>
      <c r="FR35" s="78">
        <f>IF(FK35=$D$35,30,0)</f>
        <v>0</v>
      </c>
      <c r="FT35" s="203" t="s">
        <v>218</v>
      </c>
      <c r="FU35" s="257" t="s">
        <v>221</v>
      </c>
      <c r="FV35" s="258"/>
      <c r="FW35" s="258"/>
      <c r="FX35" s="258"/>
      <c r="FY35" s="259"/>
      <c r="FZ35" s="48"/>
      <c r="GA35" s="48"/>
      <c r="GB35" s="78">
        <f>IF(FU35=$D$35,30,0)</f>
        <v>0</v>
      </c>
      <c r="GD35" s="203" t="s">
        <v>218</v>
      </c>
      <c r="GE35" s="258" t="s">
        <v>221</v>
      </c>
      <c r="GF35" s="258"/>
      <c r="GG35" s="258"/>
      <c r="GH35" s="258"/>
      <c r="GI35" s="259"/>
      <c r="GJ35" s="48"/>
      <c r="GK35" s="48"/>
      <c r="GL35" s="78">
        <f>IF(GE35=$D$35,30,0)</f>
        <v>0</v>
      </c>
      <c r="GN35" s="203" t="s">
        <v>218</v>
      </c>
      <c r="GO35" s="258" t="s">
        <v>231</v>
      </c>
      <c r="GP35" s="258"/>
      <c r="GQ35" s="258"/>
      <c r="GR35" s="258"/>
      <c r="GS35" s="259"/>
      <c r="GT35" s="48"/>
      <c r="GU35" s="48"/>
      <c r="GV35" s="78">
        <f>IF(GO35=$D$35,30,0)</f>
        <v>0</v>
      </c>
      <c r="GX35" s="203" t="s">
        <v>218</v>
      </c>
      <c r="GY35" s="258" t="s">
        <v>221</v>
      </c>
      <c r="GZ35" s="258"/>
      <c r="HA35" s="258"/>
      <c r="HB35" s="258"/>
      <c r="HC35" s="259"/>
      <c r="HD35" s="48"/>
      <c r="HE35" s="48"/>
      <c r="HF35" s="78">
        <f>IF(GY35=$D$35,30,0)</f>
        <v>0</v>
      </c>
      <c r="HH35" s="203" t="s">
        <v>218</v>
      </c>
      <c r="HI35" s="258" t="s">
        <v>221</v>
      </c>
      <c r="HJ35" s="258"/>
      <c r="HK35" s="258"/>
      <c r="HL35" s="258"/>
      <c r="HM35" s="259"/>
      <c r="HN35" s="48"/>
      <c r="HO35" s="48"/>
      <c r="HP35" s="78">
        <f>IF(HI35=$D$35,30,0)</f>
        <v>0</v>
      </c>
      <c r="HR35" s="203" t="s">
        <v>218</v>
      </c>
      <c r="HS35" s="260" t="s">
        <v>221</v>
      </c>
      <c r="HT35" s="258"/>
      <c r="HU35" s="258"/>
      <c r="HV35" s="258"/>
      <c r="HW35" s="259"/>
      <c r="HX35" s="48"/>
      <c r="HY35" s="48"/>
      <c r="HZ35" s="78">
        <f>IF(HS35=$D$35,30,0)</f>
        <v>0</v>
      </c>
      <c r="IB35" s="203" t="s">
        <v>218</v>
      </c>
      <c r="IC35" s="258" t="s">
        <v>221</v>
      </c>
      <c r="ID35" s="258"/>
      <c r="IE35" s="258"/>
      <c r="IF35" s="258"/>
      <c r="IG35" s="259"/>
      <c r="IH35" s="48"/>
      <c r="II35" s="48"/>
      <c r="IJ35" s="78">
        <f>IF(IC35=$D$35,30,0)</f>
        <v>0</v>
      </c>
      <c r="IL35" s="203" t="s">
        <v>218</v>
      </c>
      <c r="IM35" s="258" t="s">
        <v>221</v>
      </c>
      <c r="IN35" s="258"/>
      <c r="IO35" s="258"/>
      <c r="IP35" s="258"/>
      <c r="IQ35" s="259"/>
      <c r="IR35" s="48"/>
      <c r="IS35" s="48"/>
      <c r="IT35" s="78">
        <f>IF(IM35=$D$35,30,0)</f>
        <v>0</v>
      </c>
      <c r="IV35" s="203" t="s">
        <v>218</v>
      </c>
      <c r="IW35" s="258" t="s">
        <v>221</v>
      </c>
      <c r="IX35" s="258"/>
      <c r="IY35" s="258"/>
      <c r="IZ35" s="258"/>
      <c r="JA35" s="259"/>
      <c r="JB35" s="48"/>
      <c r="JC35" s="48"/>
      <c r="JD35" s="78">
        <f>IF(IW35=$D$35,30,0)</f>
        <v>0</v>
      </c>
      <c r="JF35" s="203" t="s">
        <v>218</v>
      </c>
      <c r="JG35" s="258"/>
      <c r="JH35" s="258"/>
      <c r="JI35" s="258"/>
      <c r="JJ35" s="258"/>
      <c r="JK35" s="259"/>
      <c r="JL35" s="48"/>
      <c r="JM35" s="48"/>
      <c r="JN35" s="78">
        <f>IF(JG35=$D$35,30,0)</f>
        <v>0</v>
      </c>
      <c r="JP35" s="203" t="s">
        <v>218</v>
      </c>
      <c r="JQ35" s="258"/>
      <c r="JR35" s="258"/>
      <c r="JS35" s="258"/>
      <c r="JT35" s="258"/>
      <c r="JU35" s="259"/>
      <c r="JV35" s="48"/>
      <c r="JW35" s="48"/>
      <c r="JX35" s="78">
        <f>IF(JQ35=$D$35,30,0)</f>
        <v>0</v>
      </c>
      <c r="JZ35" s="203" t="s">
        <v>218</v>
      </c>
      <c r="KA35" s="260"/>
      <c r="KB35" s="258"/>
      <c r="KC35" s="258"/>
      <c r="KD35" s="258"/>
      <c r="KE35" s="259"/>
      <c r="KF35" s="48"/>
      <c r="KG35" s="48"/>
      <c r="KH35" s="78">
        <f>IF(KA35=$D$35,30,0)</f>
        <v>0</v>
      </c>
      <c r="KJ35" s="203" t="s">
        <v>218</v>
      </c>
      <c r="KK35" s="258"/>
      <c r="KL35" s="258"/>
      <c r="KM35" s="258"/>
      <c r="KN35" s="258"/>
      <c r="KO35" s="259"/>
      <c r="KP35" s="48"/>
      <c r="KQ35" s="48"/>
      <c r="KR35" s="78">
        <f>IF(KK35=$D$35,30,0)</f>
        <v>0</v>
      </c>
      <c r="KT35" s="203" t="s">
        <v>218</v>
      </c>
      <c r="KU35" s="258"/>
      <c r="KV35" s="258"/>
      <c r="KW35" s="258"/>
      <c r="KX35" s="258"/>
      <c r="KY35" s="259"/>
      <c r="KZ35" s="48"/>
      <c r="LA35" s="48"/>
      <c r="LB35" s="78">
        <f>IF(KU35=$D$35,30,0)</f>
        <v>0</v>
      </c>
      <c r="LD35" s="203" t="s">
        <v>218</v>
      </c>
      <c r="LE35" s="258"/>
      <c r="LF35" s="258"/>
      <c r="LG35" s="258"/>
      <c r="LH35" s="258"/>
      <c r="LI35" s="259"/>
      <c r="LJ35" s="48"/>
      <c r="LK35" s="48"/>
      <c r="LL35" s="78">
        <f>IF(LE35=$D$35,30,0)</f>
        <v>0</v>
      </c>
      <c r="LN35" s="203" t="s">
        <v>218</v>
      </c>
      <c r="LO35" s="258"/>
      <c r="LP35" s="258"/>
      <c r="LQ35" s="258"/>
      <c r="LR35" s="258"/>
      <c r="LS35" s="259"/>
      <c r="LT35" s="48"/>
      <c r="LU35" s="48"/>
      <c r="LV35" s="78">
        <f>IF(LO35=$D$35,30,0)</f>
        <v>0</v>
      </c>
      <c r="LX35" s="203" t="s">
        <v>218</v>
      </c>
      <c r="LY35" s="260"/>
      <c r="LZ35" s="258"/>
      <c r="MA35" s="258"/>
      <c r="MB35" s="258"/>
      <c r="MC35" s="259"/>
      <c r="MD35" s="48"/>
      <c r="ME35" s="48"/>
      <c r="MF35" s="78">
        <f>IF(LY35=$D$35,30,0)</f>
        <v>0</v>
      </c>
      <c r="MH35" s="203" t="s">
        <v>218</v>
      </c>
      <c r="MI35" s="258"/>
      <c r="MJ35" s="258"/>
      <c r="MK35" s="258"/>
      <c r="ML35" s="258"/>
      <c r="MM35" s="259"/>
      <c r="MN35" s="48"/>
      <c r="MO35" s="48"/>
      <c r="MP35" s="78">
        <f>IF(MI35=$D$35,30,0)</f>
        <v>0</v>
      </c>
      <c r="MR35" s="203" t="s">
        <v>218</v>
      </c>
      <c r="MS35" s="258"/>
      <c r="MT35" s="258"/>
      <c r="MU35" s="258"/>
      <c r="MV35" s="258"/>
      <c r="MW35" s="259"/>
      <c r="MX35" s="48"/>
      <c r="MY35" s="48"/>
      <c r="MZ35" s="78">
        <f>IF(MS35=$D$35,30,0)</f>
        <v>0</v>
      </c>
    </row>
    <row r="36" spans="2:364" ht="12.75" customHeight="1" x14ac:dyDescent="0.2">
      <c r="C36" s="202" t="s">
        <v>219</v>
      </c>
      <c r="D36" s="261" t="s">
        <v>249</v>
      </c>
      <c r="E36" s="262"/>
      <c r="F36" s="262"/>
      <c r="G36" s="262"/>
      <c r="H36" s="263"/>
      <c r="M36" s="322" t="s">
        <v>226</v>
      </c>
      <c r="N36" s="142">
        <v>78</v>
      </c>
      <c r="O36"/>
      <c r="P36" s="202" t="s">
        <v>219</v>
      </c>
      <c r="Q36" s="261" t="s">
        <v>221</v>
      </c>
      <c r="R36" s="262"/>
      <c r="S36" s="262"/>
      <c r="T36" s="262"/>
      <c r="U36" s="263"/>
      <c r="V36" s="58"/>
      <c r="W36" s="58"/>
      <c r="X36" s="78">
        <f>IF(Q36=$D$36,20,0)</f>
        <v>0</v>
      </c>
      <c r="Z36" s="202" t="s">
        <v>219</v>
      </c>
      <c r="AA36" s="261" t="s">
        <v>221</v>
      </c>
      <c r="AB36" s="262"/>
      <c r="AC36" s="262"/>
      <c r="AD36" s="262"/>
      <c r="AE36" s="263"/>
      <c r="AF36" s="58"/>
      <c r="AG36" s="58"/>
      <c r="AH36" s="78">
        <f>IF(AA36=$D$36,20,0)</f>
        <v>0</v>
      </c>
      <c r="AJ36" s="202" t="s">
        <v>219</v>
      </c>
      <c r="AK36" s="261" t="s">
        <v>225</v>
      </c>
      <c r="AL36" s="262"/>
      <c r="AM36" s="262"/>
      <c r="AN36" s="262"/>
      <c r="AO36" s="263"/>
      <c r="AP36" s="58"/>
      <c r="AQ36" s="58"/>
      <c r="AR36" s="78">
        <f>IF(AK36=$D$36,20,0)</f>
        <v>0</v>
      </c>
      <c r="AT36" s="202" t="s">
        <v>219</v>
      </c>
      <c r="AU36" s="261" t="s">
        <v>225</v>
      </c>
      <c r="AV36" s="262"/>
      <c r="AW36" s="262"/>
      <c r="AX36" s="262"/>
      <c r="AY36" s="263"/>
      <c r="AZ36" s="58"/>
      <c r="BA36" s="58"/>
      <c r="BB36" s="78">
        <f>IF(AU36=$D$36,20,0)</f>
        <v>0</v>
      </c>
      <c r="BD36" s="202" t="s">
        <v>219</v>
      </c>
      <c r="BE36" s="257" t="s">
        <v>221</v>
      </c>
      <c r="BF36" s="258"/>
      <c r="BG36" s="258"/>
      <c r="BH36" s="258"/>
      <c r="BI36" s="259"/>
      <c r="BJ36" s="58"/>
      <c r="BK36" s="58"/>
      <c r="BL36" s="78">
        <f>IF(BE36=$D$36,20,0)</f>
        <v>0</v>
      </c>
      <c r="BN36" s="202" t="s">
        <v>219</v>
      </c>
      <c r="BO36" s="257" t="s">
        <v>221</v>
      </c>
      <c r="BP36" s="258"/>
      <c r="BQ36" s="258"/>
      <c r="BR36" s="258"/>
      <c r="BS36" s="259"/>
      <c r="BT36" s="58"/>
      <c r="BU36" s="58"/>
      <c r="BV36" s="78">
        <f>IF(BO36=$D$36,20,0)</f>
        <v>0</v>
      </c>
      <c r="BX36" s="202" t="s">
        <v>219</v>
      </c>
      <c r="BY36" s="261" t="s">
        <v>231</v>
      </c>
      <c r="BZ36" s="262"/>
      <c r="CA36" s="262"/>
      <c r="CB36" s="262"/>
      <c r="CC36" s="263"/>
      <c r="CD36" s="58"/>
      <c r="CE36" s="58"/>
      <c r="CF36" s="78">
        <f>IF(BY36=$D$36,20,0)</f>
        <v>0</v>
      </c>
      <c r="CH36" s="202" t="s">
        <v>219</v>
      </c>
      <c r="CI36" s="257" t="s">
        <v>221</v>
      </c>
      <c r="CJ36" s="258"/>
      <c r="CK36" s="258"/>
      <c r="CL36" s="258"/>
      <c r="CM36" s="259"/>
      <c r="CN36" s="58"/>
      <c r="CO36" s="58"/>
      <c r="CP36" s="78">
        <f>IF(CI36=$D$36,20,0)</f>
        <v>0</v>
      </c>
      <c r="CR36" s="202" t="s">
        <v>219</v>
      </c>
      <c r="CS36" s="257" t="s">
        <v>221</v>
      </c>
      <c r="CT36" s="258"/>
      <c r="CU36" s="258"/>
      <c r="CV36" s="258"/>
      <c r="CW36" s="259"/>
      <c r="CX36" s="58"/>
      <c r="CY36" s="58"/>
      <c r="CZ36" s="78">
        <f>IF(CS36=$D$36,20,0)</f>
        <v>0</v>
      </c>
      <c r="DB36" s="202" t="s">
        <v>219</v>
      </c>
      <c r="DC36" s="257" t="s">
        <v>221</v>
      </c>
      <c r="DD36" s="258"/>
      <c r="DE36" s="258"/>
      <c r="DF36" s="258"/>
      <c r="DG36" s="259"/>
      <c r="DH36" s="58"/>
      <c r="DI36" s="58"/>
      <c r="DJ36" s="78">
        <f>IF(DC36=$D$36,20,0)</f>
        <v>0</v>
      </c>
      <c r="DL36" s="202" t="s">
        <v>219</v>
      </c>
      <c r="DM36" s="260" t="s">
        <v>220</v>
      </c>
      <c r="DN36" s="258"/>
      <c r="DO36" s="258"/>
      <c r="DP36" s="258"/>
      <c r="DQ36" s="259"/>
      <c r="DR36" s="58"/>
      <c r="DS36" s="58"/>
      <c r="DT36" s="78">
        <f>IF(DM36=$D$36,20,0)</f>
        <v>0</v>
      </c>
      <c r="DV36" s="202" t="s">
        <v>219</v>
      </c>
      <c r="DW36" s="257" t="s">
        <v>221</v>
      </c>
      <c r="DX36" s="258"/>
      <c r="DY36" s="258"/>
      <c r="DZ36" s="258"/>
      <c r="EA36" s="259"/>
      <c r="EB36" s="58"/>
      <c r="EC36" s="58"/>
      <c r="ED36" s="78">
        <f>IF(DW36=$D$36,20,0)</f>
        <v>0</v>
      </c>
      <c r="EF36" s="202" t="s">
        <v>219</v>
      </c>
      <c r="EG36" s="257" t="s">
        <v>221</v>
      </c>
      <c r="EH36" s="258"/>
      <c r="EI36" s="258"/>
      <c r="EJ36" s="258"/>
      <c r="EK36" s="259"/>
      <c r="EL36" s="58"/>
      <c r="EM36" s="58"/>
      <c r="EN36" s="78">
        <f>IF(EG36=$D$36,20,0)</f>
        <v>0</v>
      </c>
      <c r="EP36" s="202" t="s">
        <v>219</v>
      </c>
      <c r="EQ36" s="257" t="s">
        <v>221</v>
      </c>
      <c r="ER36" s="258"/>
      <c r="ES36" s="258"/>
      <c r="ET36" s="258"/>
      <c r="EU36" s="259"/>
      <c r="EV36" s="58"/>
      <c r="EW36" s="58"/>
      <c r="EX36" s="78">
        <f>IF(EQ36=$D$36,20,0)</f>
        <v>0</v>
      </c>
      <c r="EZ36" s="202" t="s">
        <v>219</v>
      </c>
      <c r="FA36" s="260" t="s">
        <v>234</v>
      </c>
      <c r="FB36" s="258"/>
      <c r="FC36" s="258"/>
      <c r="FD36" s="258"/>
      <c r="FE36" s="259"/>
      <c r="FF36" s="58"/>
      <c r="FG36" s="58"/>
      <c r="FH36" s="78">
        <f>IF(FA36=$D$36,20,0)</f>
        <v>0</v>
      </c>
      <c r="FJ36" s="202" t="s">
        <v>219</v>
      </c>
      <c r="FK36" s="261" t="s">
        <v>225</v>
      </c>
      <c r="FL36" s="262"/>
      <c r="FM36" s="262"/>
      <c r="FN36" s="262"/>
      <c r="FO36" s="263"/>
      <c r="FP36" s="58"/>
      <c r="FQ36" s="58"/>
      <c r="FR36" s="78">
        <f>IF(FK36=$D$36,20,0)</f>
        <v>0</v>
      </c>
      <c r="FT36" s="202" t="s">
        <v>219</v>
      </c>
      <c r="FU36" s="261" t="s">
        <v>225</v>
      </c>
      <c r="FV36" s="262"/>
      <c r="FW36" s="262"/>
      <c r="FX36" s="262"/>
      <c r="FY36" s="263"/>
      <c r="FZ36" s="58"/>
      <c r="GA36" s="58"/>
      <c r="GB36" s="78">
        <f>IF(FU36=$D$36,20,0)</f>
        <v>0</v>
      </c>
      <c r="GD36" s="202" t="s">
        <v>219</v>
      </c>
      <c r="GE36" s="261" t="s">
        <v>231</v>
      </c>
      <c r="GF36" s="262"/>
      <c r="GG36" s="262"/>
      <c r="GH36" s="262"/>
      <c r="GI36" s="263"/>
      <c r="GJ36" s="58"/>
      <c r="GK36" s="58"/>
      <c r="GL36" s="78">
        <f>IF(GE36=$D$36,20,0)</f>
        <v>0</v>
      </c>
      <c r="GN36" s="202" t="s">
        <v>219</v>
      </c>
      <c r="GO36" s="258" t="s">
        <v>231</v>
      </c>
      <c r="GP36" s="258"/>
      <c r="GQ36" s="258"/>
      <c r="GR36" s="258"/>
      <c r="GS36" s="259"/>
      <c r="GT36" s="58"/>
      <c r="GU36" s="58"/>
      <c r="GV36" s="78">
        <f>IF(GO36=$D$36,20,0)</f>
        <v>0</v>
      </c>
      <c r="GX36" s="202" t="s">
        <v>219</v>
      </c>
      <c r="GY36" s="262" t="s">
        <v>221</v>
      </c>
      <c r="GZ36" s="262"/>
      <c r="HA36" s="262"/>
      <c r="HB36" s="262"/>
      <c r="HC36" s="263"/>
      <c r="HD36" s="58"/>
      <c r="HE36" s="58"/>
      <c r="HF36" s="78">
        <f>IF(GY36=$D$36,20,0)</f>
        <v>0</v>
      </c>
      <c r="HH36" s="202" t="s">
        <v>219</v>
      </c>
      <c r="HI36" s="262" t="s">
        <v>221</v>
      </c>
      <c r="HJ36" s="262"/>
      <c r="HK36" s="262"/>
      <c r="HL36" s="262"/>
      <c r="HM36" s="263"/>
      <c r="HN36" s="58"/>
      <c r="HO36" s="58"/>
      <c r="HP36" s="78">
        <f>IF(HI36=$D$36,20,0)</f>
        <v>0</v>
      </c>
      <c r="HR36" s="202" t="s">
        <v>219</v>
      </c>
      <c r="HS36" s="262" t="s">
        <v>243</v>
      </c>
      <c r="HT36" s="262"/>
      <c r="HU36" s="262"/>
      <c r="HV36" s="262"/>
      <c r="HW36" s="263"/>
      <c r="HX36" s="58"/>
      <c r="HY36" s="58"/>
      <c r="HZ36" s="78">
        <f>IF(HS36=$D$36,20,0)</f>
        <v>0</v>
      </c>
      <c r="IB36" s="202" t="s">
        <v>219</v>
      </c>
      <c r="IC36" s="262" t="s">
        <v>245</v>
      </c>
      <c r="ID36" s="262"/>
      <c r="IE36" s="262"/>
      <c r="IF36" s="262"/>
      <c r="IG36" s="263"/>
      <c r="IH36" s="58"/>
      <c r="II36" s="58"/>
      <c r="IJ36" s="78">
        <f>IF(IC36=$D$36,20,0)</f>
        <v>0</v>
      </c>
      <c r="IL36" s="202" t="s">
        <v>219</v>
      </c>
      <c r="IM36" s="262" t="s">
        <v>221</v>
      </c>
      <c r="IN36" s="262"/>
      <c r="IO36" s="262"/>
      <c r="IP36" s="262"/>
      <c r="IQ36" s="263"/>
      <c r="IR36" s="58"/>
      <c r="IS36" s="58"/>
      <c r="IT36" s="78">
        <f>IF(IM36=$D$36,20,0)</f>
        <v>0</v>
      </c>
      <c r="IV36" s="202" t="s">
        <v>219</v>
      </c>
      <c r="IW36" s="262" t="s">
        <v>225</v>
      </c>
      <c r="IX36" s="262"/>
      <c r="IY36" s="262"/>
      <c r="IZ36" s="262"/>
      <c r="JA36" s="263"/>
      <c r="JB36" s="58"/>
      <c r="JC36" s="58"/>
      <c r="JD36" s="78">
        <f>IF(IW36=$D$36,20,0)</f>
        <v>0</v>
      </c>
      <c r="JF36" s="202" t="s">
        <v>219</v>
      </c>
      <c r="JG36" s="262"/>
      <c r="JH36" s="262"/>
      <c r="JI36" s="262"/>
      <c r="JJ36" s="262"/>
      <c r="JK36" s="263"/>
      <c r="JL36" s="58"/>
      <c r="JM36" s="58"/>
      <c r="JN36" s="78">
        <f>IF(JG36=$D$36,20,0)</f>
        <v>0</v>
      </c>
      <c r="JP36" s="202" t="s">
        <v>219</v>
      </c>
      <c r="JQ36" s="262"/>
      <c r="JR36" s="262"/>
      <c r="JS36" s="262"/>
      <c r="JT36" s="262"/>
      <c r="JU36" s="263"/>
      <c r="JV36" s="58"/>
      <c r="JW36" s="58"/>
      <c r="JX36" s="78">
        <f>IF(JQ36=$D$36,20,0)</f>
        <v>0</v>
      </c>
      <c r="JZ36" s="202" t="s">
        <v>219</v>
      </c>
      <c r="KA36" s="262"/>
      <c r="KB36" s="262"/>
      <c r="KC36" s="262"/>
      <c r="KD36" s="262"/>
      <c r="KE36" s="263"/>
      <c r="KF36" s="58"/>
      <c r="KG36" s="58"/>
      <c r="KH36" s="78">
        <f>IF(KA36=$D$36,20,0)</f>
        <v>0</v>
      </c>
      <c r="KJ36" s="202" t="s">
        <v>219</v>
      </c>
      <c r="KK36" s="262"/>
      <c r="KL36" s="262"/>
      <c r="KM36" s="262"/>
      <c r="KN36" s="262"/>
      <c r="KO36" s="263"/>
      <c r="KP36" s="58"/>
      <c r="KQ36" s="58"/>
      <c r="KR36" s="78">
        <f>IF(KK36=$D$36,20,0)</f>
        <v>0</v>
      </c>
      <c r="KT36" s="202" t="s">
        <v>219</v>
      </c>
      <c r="KU36" s="262"/>
      <c r="KV36" s="262"/>
      <c r="KW36" s="262"/>
      <c r="KX36" s="262"/>
      <c r="KY36" s="263"/>
      <c r="KZ36" s="58"/>
      <c r="LA36" s="58"/>
      <c r="LB36" s="78">
        <f>IF(KU36=$D$36,20,0)</f>
        <v>0</v>
      </c>
      <c r="LD36" s="202" t="s">
        <v>219</v>
      </c>
      <c r="LE36" s="262"/>
      <c r="LF36" s="262"/>
      <c r="LG36" s="262"/>
      <c r="LH36" s="262"/>
      <c r="LI36" s="263"/>
      <c r="LJ36" s="58"/>
      <c r="LK36" s="58"/>
      <c r="LL36" s="78">
        <f>IF(LE36=$D$36,20,0)</f>
        <v>0</v>
      </c>
      <c r="LN36" s="202" t="s">
        <v>219</v>
      </c>
      <c r="LO36" s="262"/>
      <c r="LP36" s="262"/>
      <c r="LQ36" s="262"/>
      <c r="LR36" s="262"/>
      <c r="LS36" s="263"/>
      <c r="LT36" s="58"/>
      <c r="LU36" s="58"/>
      <c r="LV36" s="78">
        <f>IF(LO36=$D$36,20,0)</f>
        <v>0</v>
      </c>
      <c r="LX36" s="202" t="s">
        <v>219</v>
      </c>
      <c r="LY36" s="262"/>
      <c r="LZ36" s="262"/>
      <c r="MA36" s="262"/>
      <c r="MB36" s="262"/>
      <c r="MC36" s="263"/>
      <c r="MD36" s="58"/>
      <c r="ME36" s="58"/>
      <c r="MF36" s="78">
        <f>IF(LY36=$D$36,20,0)</f>
        <v>0</v>
      </c>
      <c r="MH36" s="202" t="s">
        <v>219</v>
      </c>
      <c r="MI36" s="262"/>
      <c r="MJ36" s="262"/>
      <c r="MK36" s="262"/>
      <c r="ML36" s="262"/>
      <c r="MM36" s="263"/>
      <c r="MN36" s="58"/>
      <c r="MO36" s="58"/>
      <c r="MP36" s="78">
        <f>IF(MI36=$D$36,20,0)</f>
        <v>0</v>
      </c>
      <c r="MR36" s="202" t="s">
        <v>219</v>
      </c>
      <c r="MS36" s="262"/>
      <c r="MT36" s="262"/>
      <c r="MU36" s="262"/>
      <c r="MV36" s="262"/>
      <c r="MW36" s="263"/>
      <c r="MX36" s="58"/>
      <c r="MY36" s="58"/>
      <c r="MZ36" s="78">
        <f>IF(MS36=$D$36,20,0)</f>
        <v>0</v>
      </c>
    </row>
    <row r="37" spans="2:364" x14ac:dyDescent="0.2">
      <c r="M37" s="322" t="s">
        <v>241</v>
      </c>
      <c r="N37" s="142">
        <v>74</v>
      </c>
      <c r="O37"/>
    </row>
    <row r="38" spans="2:364" x14ac:dyDescent="0.2">
      <c r="M38" s="322" t="s">
        <v>174</v>
      </c>
      <c r="N38" s="142">
        <v>70</v>
      </c>
      <c r="O38"/>
      <c r="BI38" s="205" t="s">
        <v>227</v>
      </c>
    </row>
    <row r="39" spans="2:364" x14ac:dyDescent="0.2">
      <c r="C39" s="139" t="s">
        <v>115</v>
      </c>
      <c r="E39" s="269" t="s">
        <v>75</v>
      </c>
      <c r="F39" s="270"/>
      <c r="K39" s="40"/>
      <c r="L39" s="40"/>
      <c r="M39" s="323" t="s">
        <v>161</v>
      </c>
      <c r="N39" s="143">
        <v>60</v>
      </c>
      <c r="O39"/>
    </row>
    <row r="40" spans="2:364" ht="12.75" customHeight="1" x14ac:dyDescent="0.2">
      <c r="C40" s="140">
        <f>25*30</f>
        <v>750</v>
      </c>
      <c r="E40" s="88" t="s">
        <v>76</v>
      </c>
      <c r="F40" s="87">
        <f>C40*0.6</f>
        <v>450</v>
      </c>
      <c r="K40" s="40"/>
      <c r="L40" s="40"/>
      <c r="M40"/>
      <c r="N40"/>
      <c r="O40"/>
    </row>
    <row r="41" spans="2:364" ht="12.75" customHeight="1" x14ac:dyDescent="0.2">
      <c r="E41" s="88" t="s">
        <v>77</v>
      </c>
      <c r="F41" s="85">
        <f>C40*0.3</f>
        <v>225</v>
      </c>
      <c r="K41" s="40"/>
      <c r="L41" s="40"/>
      <c r="M41"/>
      <c r="N41"/>
      <c r="O41"/>
    </row>
    <row r="42" spans="2:364" x14ac:dyDescent="0.2">
      <c r="E42" s="88" t="s">
        <v>78</v>
      </c>
      <c r="F42" s="85">
        <f>C40*0.1</f>
        <v>75</v>
      </c>
      <c r="I42" s="78" t="s">
        <v>21</v>
      </c>
      <c r="J42" s="78" t="s">
        <v>19</v>
      </c>
      <c r="K42" s="40"/>
      <c r="L42" s="40"/>
      <c r="M42"/>
      <c r="N42"/>
      <c r="O42"/>
    </row>
    <row r="43" spans="2:364" x14ac:dyDescent="0.2">
      <c r="I43" s="76" t="str">
        <f>P14</f>
        <v>AMARILDO</v>
      </c>
      <c r="J43" s="75">
        <f>X14</f>
        <v>104</v>
      </c>
      <c r="K43" s="40"/>
      <c r="L43" s="40"/>
      <c r="M43"/>
      <c r="N43"/>
      <c r="O43"/>
    </row>
    <row r="44" spans="2:364" ht="12.75" customHeight="1" x14ac:dyDescent="0.2">
      <c r="I44" s="77" t="str">
        <f>Z14</f>
        <v>ULISSES</v>
      </c>
      <c r="J44" s="49">
        <f>AH14</f>
        <v>85</v>
      </c>
      <c r="K44" s="40"/>
      <c r="L44" s="40"/>
      <c r="M44"/>
      <c r="N44"/>
      <c r="O44"/>
    </row>
    <row r="45" spans="2:364" x14ac:dyDescent="0.2">
      <c r="B45" s="123" t="s">
        <v>238</v>
      </c>
      <c r="I45" s="77" t="str">
        <f>AJ14</f>
        <v>DANIEL PAIXÃO</v>
      </c>
      <c r="J45" s="49">
        <f>AR14</f>
        <v>102</v>
      </c>
      <c r="K45" s="40"/>
      <c r="L45" s="40"/>
      <c r="M45"/>
      <c r="N45"/>
      <c r="O45"/>
    </row>
    <row r="46" spans="2:364" x14ac:dyDescent="0.2">
      <c r="D46" s="40"/>
      <c r="E46" s="40"/>
      <c r="H46" s="40"/>
      <c r="I46" s="77" t="str">
        <f>AT14</f>
        <v>LUIS FERNANDO</v>
      </c>
      <c r="J46" s="49">
        <f>BB14</f>
        <v>78</v>
      </c>
      <c r="K46" s="40"/>
      <c r="L46" s="40"/>
      <c r="M46"/>
      <c r="N46"/>
      <c r="O46"/>
    </row>
    <row r="47" spans="2:364" ht="12.75" customHeight="1" x14ac:dyDescent="0.2">
      <c r="C47" s="123"/>
      <c r="D47" s="40"/>
      <c r="E47" s="40"/>
      <c r="H47" s="40"/>
      <c r="I47" s="77" t="str">
        <f>BD14</f>
        <v>JOAQUIM</v>
      </c>
      <c r="J47" s="49">
        <f>BL14</f>
        <v>87</v>
      </c>
      <c r="K47" s="40"/>
      <c r="L47" s="40"/>
      <c r="M47"/>
      <c r="N47"/>
      <c r="O47"/>
    </row>
    <row r="48" spans="2:364" ht="12.75" customHeight="1" x14ac:dyDescent="0.2">
      <c r="C48" s="40"/>
      <c r="D48" s="40"/>
      <c r="E48" s="40"/>
      <c r="H48" s="40"/>
      <c r="I48" s="77" t="str">
        <f>BN14</f>
        <v>ELISÂNGELA</v>
      </c>
      <c r="J48" s="49">
        <f>BV14</f>
        <v>88</v>
      </c>
      <c r="K48" s="40"/>
      <c r="L48" s="40"/>
      <c r="M48"/>
      <c r="N48"/>
      <c r="O48"/>
    </row>
    <row r="49" spans="2:15" ht="12.75" customHeight="1" x14ac:dyDescent="0.2">
      <c r="C49" s="40"/>
      <c r="D49" s="40"/>
      <c r="E49" s="40"/>
      <c r="H49" s="40"/>
      <c r="I49" s="77" t="str">
        <f>BX14</f>
        <v>JAIR 1</v>
      </c>
      <c r="J49" s="49">
        <f>CF14</f>
        <v>89</v>
      </c>
      <c r="K49" s="40"/>
      <c r="L49" s="40"/>
      <c r="M49"/>
      <c r="N49"/>
      <c r="O49"/>
    </row>
    <row r="50" spans="2:15" x14ac:dyDescent="0.2">
      <c r="B50" s="40"/>
      <c r="C50" s="40"/>
      <c r="D50" s="40"/>
      <c r="E50" s="40"/>
      <c r="H50" s="40"/>
      <c r="I50" s="77" t="str">
        <f>CH14</f>
        <v>JAIR 2</v>
      </c>
      <c r="J50" s="49">
        <f>CP14</f>
        <v>89</v>
      </c>
      <c r="K50" s="40"/>
      <c r="L50" s="40"/>
      <c r="M50"/>
      <c r="N50"/>
      <c r="O50"/>
    </row>
    <row r="51" spans="2:15" x14ac:dyDescent="0.2">
      <c r="C51" s="40"/>
      <c r="D51" s="40"/>
      <c r="E51" s="40"/>
      <c r="H51" s="40"/>
      <c r="I51" s="77" t="str">
        <f>CR14</f>
        <v>EDISON</v>
      </c>
      <c r="J51" s="49">
        <f>CZ14</f>
        <v>60</v>
      </c>
      <c r="K51" s="40"/>
      <c r="L51" s="40"/>
      <c r="M51"/>
      <c r="N51"/>
      <c r="O51"/>
    </row>
    <row r="52" spans="2:15" ht="12.75" customHeight="1" x14ac:dyDescent="0.2">
      <c r="B52" s="40"/>
      <c r="C52" s="40"/>
      <c r="D52" s="40"/>
      <c r="E52" s="40"/>
      <c r="H52" s="40"/>
      <c r="I52" s="77" t="str">
        <f>DB14</f>
        <v>ELIAS</v>
      </c>
      <c r="J52" s="49">
        <f>DJ14</f>
        <v>82</v>
      </c>
      <c r="K52" s="40"/>
      <c r="L52" s="40"/>
      <c r="M52"/>
      <c r="N52"/>
      <c r="O52"/>
    </row>
    <row r="53" spans="2:15" ht="12.75" customHeight="1" x14ac:dyDescent="0.2">
      <c r="B53" s="40"/>
      <c r="C53" s="40"/>
      <c r="D53" s="40"/>
      <c r="E53" s="40"/>
      <c r="H53" s="40"/>
      <c r="I53" s="77" t="str">
        <f>DL14</f>
        <v>RENATO 1</v>
      </c>
      <c r="J53" s="49">
        <f>DT14</f>
        <v>191</v>
      </c>
      <c r="K53" s="40"/>
      <c r="L53" s="40"/>
      <c r="M53"/>
      <c r="N53"/>
      <c r="O53"/>
    </row>
    <row r="54" spans="2:15" x14ac:dyDescent="0.2">
      <c r="C54" s="40"/>
      <c r="D54" s="40"/>
      <c r="E54" s="40"/>
      <c r="H54" s="40"/>
      <c r="I54" s="77" t="str">
        <f>DV14</f>
        <v>RENATO 2</v>
      </c>
      <c r="J54" s="49">
        <f>ED14</f>
        <v>78</v>
      </c>
      <c r="K54" s="40"/>
      <c r="L54" s="40"/>
      <c r="M54"/>
      <c r="N54"/>
      <c r="O54"/>
    </row>
    <row r="55" spans="2:15" x14ac:dyDescent="0.2">
      <c r="C55" s="40"/>
      <c r="D55" s="40"/>
      <c r="E55" s="40"/>
      <c r="H55" s="40"/>
      <c r="I55" s="77" t="str">
        <f>EF14</f>
        <v>LUIZ CARLOS</v>
      </c>
      <c r="J55" s="49">
        <f>EN14</f>
        <v>93</v>
      </c>
      <c r="K55" s="40"/>
      <c r="L55" s="40"/>
      <c r="M55"/>
      <c r="N55"/>
      <c r="O55"/>
    </row>
    <row r="56" spans="2:15" ht="12.75" customHeight="1" x14ac:dyDescent="0.2">
      <c r="C56" s="40"/>
      <c r="D56" s="40"/>
      <c r="E56" s="40"/>
      <c r="H56" s="40"/>
      <c r="I56" s="77" t="str">
        <f>EP14</f>
        <v>FABIO</v>
      </c>
      <c r="J56" s="49">
        <f>EX14</f>
        <v>116</v>
      </c>
      <c r="K56" s="40"/>
      <c r="L56" s="40"/>
      <c r="M56"/>
      <c r="N56"/>
      <c r="O56"/>
    </row>
    <row r="57" spans="2:15" ht="12.75" customHeight="1" x14ac:dyDescent="0.2">
      <c r="C57" s="40"/>
      <c r="D57" s="40"/>
      <c r="E57" s="40"/>
      <c r="H57" s="40"/>
      <c r="I57" s="77" t="str">
        <f>EZ14</f>
        <v>RAPHAEL 1</v>
      </c>
      <c r="J57" s="49">
        <f>FH14</f>
        <v>208</v>
      </c>
      <c r="K57" s="40"/>
      <c r="L57" s="40"/>
      <c r="M57"/>
      <c r="N57"/>
      <c r="O57"/>
    </row>
    <row r="58" spans="2:15" x14ac:dyDescent="0.2">
      <c r="C58" s="40"/>
      <c r="D58" s="40"/>
      <c r="E58" s="40"/>
      <c r="H58" s="40"/>
      <c r="I58" s="77" t="str">
        <f>FJ14</f>
        <v>RAPHAEL 2</v>
      </c>
      <c r="J58" s="49">
        <f>FR14</f>
        <v>148</v>
      </c>
      <c r="K58" s="40"/>
      <c r="L58" s="40"/>
      <c r="M58"/>
      <c r="N58"/>
      <c r="O58"/>
    </row>
    <row r="59" spans="2:15" x14ac:dyDescent="0.2">
      <c r="C59" s="40"/>
      <c r="D59" s="40"/>
      <c r="E59" s="40"/>
      <c r="H59" s="40"/>
      <c r="I59" s="77" t="str">
        <f>FT14</f>
        <v>LEANDRO (AMIGO RAPHAEL)</v>
      </c>
      <c r="J59" s="49">
        <f>GB14</f>
        <v>118</v>
      </c>
      <c r="K59" s="40"/>
      <c r="L59" s="40"/>
      <c r="M59"/>
      <c r="N59"/>
      <c r="O59"/>
    </row>
    <row r="60" spans="2:15" x14ac:dyDescent="0.2">
      <c r="C60" s="40"/>
      <c r="D60" s="40"/>
      <c r="E60" s="40"/>
      <c r="H60" s="40"/>
      <c r="I60" s="77" t="str">
        <f>GD14</f>
        <v>SILVIO</v>
      </c>
      <c r="J60" s="49">
        <f>GL14</f>
        <v>70</v>
      </c>
      <c r="K60" s="40"/>
      <c r="L60" s="40"/>
      <c r="M60"/>
      <c r="N60"/>
      <c r="O60"/>
    </row>
    <row r="61" spans="2:15" x14ac:dyDescent="0.2">
      <c r="C61" s="40"/>
      <c r="D61" s="40"/>
      <c r="E61" s="40"/>
      <c r="H61" s="40"/>
      <c r="I61" s="77" t="str">
        <f>GN14</f>
        <v>ISABELA G BOTTARO</v>
      </c>
      <c r="J61" s="49">
        <f>GV14</f>
        <v>94</v>
      </c>
      <c r="K61" s="40"/>
      <c r="L61" s="40"/>
      <c r="M61"/>
      <c r="N61"/>
      <c r="O61"/>
    </row>
    <row r="62" spans="2:15" x14ac:dyDescent="0.2">
      <c r="C62" s="40"/>
      <c r="D62" s="40"/>
      <c r="E62" s="40"/>
      <c r="H62" s="40"/>
      <c r="I62" s="77" t="str">
        <f>GX14</f>
        <v>SIRLEY G BOTTARO</v>
      </c>
      <c r="J62" s="49">
        <f>HF14</f>
        <v>110</v>
      </c>
      <c r="K62" s="40"/>
      <c r="L62" s="40"/>
      <c r="M62" s="40"/>
      <c r="O62"/>
    </row>
    <row r="63" spans="2:15" x14ac:dyDescent="0.2">
      <c r="C63" s="40"/>
      <c r="D63" s="40"/>
      <c r="E63" s="40"/>
      <c r="H63" s="40"/>
      <c r="I63" s="77" t="str">
        <f>HH14</f>
        <v>JESSICA VENTRILHO</v>
      </c>
      <c r="J63" s="49">
        <f>HP14</f>
        <v>74</v>
      </c>
      <c r="K63" s="40"/>
      <c r="L63" s="40"/>
      <c r="M63" s="40"/>
      <c r="O63"/>
    </row>
    <row r="64" spans="2:15" x14ac:dyDescent="0.2">
      <c r="C64" s="40"/>
      <c r="D64" s="40"/>
      <c r="E64" s="40"/>
      <c r="H64" s="40"/>
      <c r="I64" s="77" t="str">
        <f>HR14</f>
        <v>FELIPE GARCIA</v>
      </c>
      <c r="J64" s="49">
        <f>HZ14</f>
        <v>84</v>
      </c>
      <c r="K64" s="40"/>
      <c r="L64" s="40"/>
      <c r="M64" s="40"/>
    </row>
    <row r="65" spans="3:13" x14ac:dyDescent="0.2">
      <c r="C65" s="40"/>
      <c r="D65" s="40"/>
      <c r="E65" s="40"/>
      <c r="H65" s="40"/>
      <c r="I65" s="77" t="str">
        <f>IB14</f>
        <v>TÉRCIO GARCIA</v>
      </c>
      <c r="J65" s="49">
        <f>IJ14</f>
        <v>100</v>
      </c>
      <c r="K65" s="40"/>
      <c r="L65" s="40"/>
      <c r="M65" s="40"/>
    </row>
    <row r="66" spans="3:13" x14ac:dyDescent="0.2">
      <c r="C66" s="40"/>
      <c r="D66" s="40"/>
      <c r="E66" s="40"/>
      <c r="H66" s="40"/>
      <c r="I66" s="77" t="str">
        <f>IL14</f>
        <v>RODRIGO FUJI</v>
      </c>
      <c r="J66" s="49">
        <f>IT14</f>
        <v>119</v>
      </c>
      <c r="K66" s="40"/>
      <c r="L66" s="40"/>
      <c r="M66" s="40"/>
    </row>
    <row r="67" spans="3:13" x14ac:dyDescent="0.2">
      <c r="C67" s="40"/>
      <c r="D67" s="40"/>
      <c r="E67" s="40"/>
      <c r="H67" s="40"/>
      <c r="I67" s="77" t="str">
        <f>IV14</f>
        <v>AURÉLIO</v>
      </c>
      <c r="J67" s="49">
        <f>JD14</f>
        <v>116</v>
      </c>
      <c r="K67" s="40"/>
      <c r="L67" s="40"/>
      <c r="M67" s="40"/>
    </row>
    <row r="68" spans="3:13" x14ac:dyDescent="0.2">
      <c r="C68" s="40"/>
      <c r="D68" s="40"/>
      <c r="E68" s="40"/>
      <c r="H68" s="40"/>
      <c r="K68" s="40"/>
      <c r="L68" s="40"/>
      <c r="M68" s="40"/>
    </row>
    <row r="69" spans="3:13" x14ac:dyDescent="0.2">
      <c r="C69" s="40"/>
      <c r="D69" s="40"/>
      <c r="E69" s="40"/>
      <c r="H69" s="40"/>
      <c r="K69" s="40"/>
      <c r="L69" s="40"/>
      <c r="M69" s="40"/>
    </row>
    <row r="70" spans="3:13" x14ac:dyDescent="0.2">
      <c r="C70" s="40"/>
      <c r="D70" s="40"/>
      <c r="E70" s="40"/>
      <c r="H70" s="40"/>
      <c r="K70" s="40"/>
      <c r="L70" s="40"/>
      <c r="M70" s="40"/>
    </row>
    <row r="71" spans="3:13" x14ac:dyDescent="0.2">
      <c r="C71" s="40"/>
      <c r="D71" s="40"/>
      <c r="E71" s="40"/>
      <c r="H71" s="40"/>
      <c r="K71" s="40"/>
      <c r="L71" s="40"/>
      <c r="M71" s="40"/>
    </row>
    <row r="72" spans="3:13" ht="12" customHeight="1" x14ac:dyDescent="0.2">
      <c r="C72" s="40"/>
      <c r="D72" s="40"/>
      <c r="E72" s="40"/>
      <c r="H72" s="40"/>
      <c r="K72" s="40"/>
      <c r="L72" s="40"/>
      <c r="M72" s="40"/>
    </row>
    <row r="73" spans="3:13" ht="12" customHeight="1" x14ac:dyDescent="0.2">
      <c r="C73" s="40"/>
      <c r="D73" s="40"/>
      <c r="E73" s="40"/>
      <c r="H73" s="40"/>
      <c r="K73" s="40"/>
      <c r="L73" s="40"/>
      <c r="M73" s="40"/>
    </row>
    <row r="74" spans="3:13" ht="12" customHeight="1" x14ac:dyDescent="0.2">
      <c r="C74" s="40"/>
      <c r="D74" s="40"/>
      <c r="E74" s="40"/>
      <c r="H74" s="40"/>
      <c r="K74" s="40"/>
      <c r="L74" s="40"/>
      <c r="M74" s="40"/>
    </row>
    <row r="75" spans="3:13" ht="12" customHeight="1" x14ac:dyDescent="0.2">
      <c r="C75" s="40"/>
      <c r="D75" s="40"/>
      <c r="E75" s="40"/>
      <c r="H75" s="40"/>
      <c r="K75" s="40"/>
      <c r="L75" s="40"/>
      <c r="M75" s="40"/>
    </row>
    <row r="76" spans="3:13" ht="12" customHeight="1" x14ac:dyDescent="0.2">
      <c r="C76" s="40"/>
      <c r="D76" s="40"/>
      <c r="E76" s="40"/>
      <c r="H76" s="40"/>
      <c r="K76" s="40"/>
      <c r="L76" s="40"/>
      <c r="M76" s="40"/>
    </row>
    <row r="77" spans="3:13" ht="12" customHeight="1" x14ac:dyDescent="0.2">
      <c r="C77" s="40"/>
      <c r="D77" s="40"/>
      <c r="E77" s="40"/>
      <c r="H77" s="40"/>
      <c r="K77" s="40"/>
      <c r="L77" s="40"/>
      <c r="M77" s="40"/>
    </row>
    <row r="78" spans="3:13" ht="12" customHeight="1" x14ac:dyDescent="0.2">
      <c r="C78" s="40"/>
      <c r="D78" s="40"/>
      <c r="E78" s="40"/>
      <c r="H78" s="40"/>
      <c r="K78" s="40"/>
      <c r="L78" s="40"/>
      <c r="M78" s="40"/>
    </row>
    <row r="79" spans="3:13" ht="12" customHeight="1" x14ac:dyDescent="0.2">
      <c r="C79" s="40"/>
      <c r="D79" s="40"/>
      <c r="E79" s="40"/>
      <c r="H79" s="40"/>
      <c r="K79" s="40"/>
      <c r="L79" s="40"/>
      <c r="M79" s="40"/>
    </row>
    <row r="80" spans="3:13" ht="12" customHeight="1" x14ac:dyDescent="0.2">
      <c r="C80" s="40"/>
      <c r="D80" s="40"/>
      <c r="E80" s="40"/>
      <c r="H80" s="40"/>
      <c r="K80" s="40"/>
      <c r="L80" s="40"/>
      <c r="M80" s="40"/>
    </row>
    <row r="81" spans="3:13" ht="12" customHeight="1" x14ac:dyDescent="0.2">
      <c r="C81" s="40"/>
      <c r="D81" s="40"/>
      <c r="E81" s="40"/>
      <c r="H81" s="40"/>
      <c r="K81" s="40"/>
      <c r="L81" s="40"/>
      <c r="M81" s="40"/>
    </row>
    <row r="82" spans="3:13" ht="12" customHeight="1" x14ac:dyDescent="0.2">
      <c r="C82" s="40"/>
      <c r="D82" s="40"/>
      <c r="E82" s="40"/>
      <c r="H82" s="40"/>
      <c r="K82" s="40"/>
      <c r="L82" s="40"/>
      <c r="M82" s="40"/>
    </row>
    <row r="83" spans="3:13" ht="12" customHeight="1" x14ac:dyDescent="0.2">
      <c r="C83" s="40"/>
      <c r="D83" s="40"/>
      <c r="E83" s="40"/>
      <c r="H83" s="40"/>
      <c r="K83" s="40"/>
      <c r="L83" s="40"/>
      <c r="M83" s="40"/>
    </row>
    <row r="84" spans="3:13" ht="12" customHeight="1" x14ac:dyDescent="0.2">
      <c r="C84" s="40"/>
      <c r="D84" s="40"/>
      <c r="E84" s="40"/>
      <c r="H84" s="40"/>
      <c r="K84" s="40"/>
      <c r="L84" s="40"/>
    </row>
    <row r="85" spans="3:13" ht="12" customHeight="1" x14ac:dyDescent="0.2">
      <c r="C85" s="40"/>
      <c r="D85" s="40"/>
      <c r="E85" s="40"/>
      <c r="H85" s="40"/>
      <c r="K85" s="40"/>
      <c r="L85" s="40"/>
    </row>
    <row r="86" spans="3:13" ht="12" customHeight="1" x14ac:dyDescent="0.2">
      <c r="C86" s="40"/>
      <c r="D86" s="40"/>
      <c r="E86" s="40"/>
      <c r="H86" s="40"/>
      <c r="K86" s="40"/>
      <c r="L86" s="40"/>
    </row>
    <row r="87" spans="3:13" x14ac:dyDescent="0.2">
      <c r="C87" s="40"/>
      <c r="D87" s="40"/>
      <c r="E87" s="40"/>
      <c r="H87" s="40"/>
    </row>
    <row r="88" spans="3:13" x14ac:dyDescent="0.2">
      <c r="C88" s="40"/>
      <c r="D88" s="40"/>
      <c r="E88" s="40"/>
      <c r="H88" s="40"/>
    </row>
    <row r="89" spans="3:13" x14ac:dyDescent="0.2">
      <c r="C89" s="40"/>
      <c r="D89" s="40"/>
      <c r="E89" s="40"/>
      <c r="H89" s="40"/>
    </row>
    <row r="90" spans="3:13" x14ac:dyDescent="0.2">
      <c r="C90" s="40"/>
      <c r="D90" s="40"/>
      <c r="E90" s="40"/>
      <c r="H90" s="40"/>
    </row>
    <row r="91" spans="3:13" x14ac:dyDescent="0.2">
      <c r="C91" s="40"/>
      <c r="D91" s="40"/>
      <c r="E91" s="40"/>
      <c r="H91" s="40"/>
    </row>
    <row r="92" spans="3:13" x14ac:dyDescent="0.2">
      <c r="C92" s="40"/>
      <c r="D92" s="40"/>
      <c r="E92" s="40"/>
      <c r="H92" s="40"/>
    </row>
    <row r="93" spans="3:13" x14ac:dyDescent="0.2">
      <c r="C93" s="40"/>
      <c r="D93" s="40"/>
      <c r="E93" s="40"/>
      <c r="H93" s="40"/>
    </row>
  </sheetData>
  <mergeCells count="965">
    <mergeCell ref="LE35:LI35"/>
    <mergeCell ref="LO35:LS35"/>
    <mergeCell ref="LY35:MC35"/>
    <mergeCell ref="MI35:MM35"/>
    <mergeCell ref="MS35:MW35"/>
    <mergeCell ref="LE36:LI36"/>
    <mergeCell ref="LO36:LS36"/>
    <mergeCell ref="LY36:MC36"/>
    <mergeCell ref="MI36:MM36"/>
    <mergeCell ref="MS36:MW36"/>
    <mergeCell ref="ME22:ME23"/>
    <mergeCell ref="MF22:MF23"/>
    <mergeCell ref="MH22:MK23"/>
    <mergeCell ref="ML22:MM22"/>
    <mergeCell ref="MN22:MN23"/>
    <mergeCell ref="LH23:LI23"/>
    <mergeCell ref="LD27:LG28"/>
    <mergeCell ref="LH27:LI27"/>
    <mergeCell ref="LJ27:LJ28"/>
    <mergeCell ref="LK27:LK28"/>
    <mergeCell ref="LL27:LL28"/>
    <mergeCell ref="LN27:LQ28"/>
    <mergeCell ref="LR27:LS27"/>
    <mergeCell ref="LT27:LT28"/>
    <mergeCell ref="LU27:LU28"/>
    <mergeCell ref="LV27:LV28"/>
    <mergeCell ref="LX27:MA28"/>
    <mergeCell ref="MB27:MC27"/>
    <mergeCell ref="MD27:MD28"/>
    <mergeCell ref="ME27:ME28"/>
    <mergeCell ref="MF27:MF28"/>
    <mergeCell ref="MH27:MK28"/>
    <mergeCell ref="ML27:MM27"/>
    <mergeCell ref="MN27:MN28"/>
    <mergeCell ref="LH28:LI28"/>
    <mergeCell ref="IL14:IQ14"/>
    <mergeCell ref="IL22:IO23"/>
    <mergeCell ref="IP22:IQ22"/>
    <mergeCell ref="IL27:IO28"/>
    <mergeCell ref="IP27:IQ27"/>
    <mergeCell ref="ML15:MM15"/>
    <mergeCell ref="MN15:MN16"/>
    <mergeCell ref="IR27:IR28"/>
    <mergeCell ref="IS27:IS28"/>
    <mergeCell ref="IT27:IT28"/>
    <mergeCell ref="IV27:IY28"/>
    <mergeCell ref="IZ27:JA27"/>
    <mergeCell ref="JB27:JB28"/>
    <mergeCell ref="JC27:JC28"/>
    <mergeCell ref="JD27:JD28"/>
    <mergeCell ref="JF27:JI28"/>
    <mergeCell ref="LR22:LS22"/>
    <mergeCell ref="LT22:LT23"/>
    <mergeCell ref="LU22:LU23"/>
    <mergeCell ref="LV22:LV23"/>
    <mergeCell ref="LX22:MA23"/>
    <mergeCell ref="MB22:MC22"/>
    <mergeCell ref="MD22:MD23"/>
    <mergeCell ref="IL31:IO32"/>
    <mergeCell ref="IP31:IQ31"/>
    <mergeCell ref="IM35:IQ35"/>
    <mergeCell ref="LD14:LI14"/>
    <mergeCell ref="LN14:LS14"/>
    <mergeCell ref="LX14:MC14"/>
    <mergeCell ref="MH14:MM14"/>
    <mergeCell ref="MR14:MW14"/>
    <mergeCell ref="LD15:LG16"/>
    <mergeCell ref="LH15:LI15"/>
    <mergeCell ref="LJ15:LJ16"/>
    <mergeCell ref="LK15:LK16"/>
    <mergeCell ref="LL15:LL16"/>
    <mergeCell ref="LN15:LQ16"/>
    <mergeCell ref="LR15:LS15"/>
    <mergeCell ref="LT15:LT16"/>
    <mergeCell ref="LU15:LU16"/>
    <mergeCell ref="LV15:LV16"/>
    <mergeCell ref="LX15:MA16"/>
    <mergeCell ref="MB15:MC15"/>
    <mergeCell ref="MD15:MD16"/>
    <mergeCell ref="ME15:ME16"/>
    <mergeCell ref="MF15:MF16"/>
    <mergeCell ref="MH15:MK16"/>
    <mergeCell ref="MO15:MO16"/>
    <mergeCell ref="IW35:JA35"/>
    <mergeCell ref="JG35:JK35"/>
    <mergeCell ref="JQ35:JU35"/>
    <mergeCell ref="KA35:KE35"/>
    <mergeCell ref="KK35:KO35"/>
    <mergeCell ref="KU35:KY35"/>
    <mergeCell ref="IM36:IQ36"/>
    <mergeCell ref="IW36:JA36"/>
    <mergeCell ref="JG36:JK36"/>
    <mergeCell ref="JQ36:JU36"/>
    <mergeCell ref="KA36:KE36"/>
    <mergeCell ref="KK36:KO36"/>
    <mergeCell ref="KU36:KY36"/>
    <mergeCell ref="MO31:MO32"/>
    <mergeCell ref="LT31:LT32"/>
    <mergeCell ref="LU31:LU32"/>
    <mergeCell ref="LV31:LV32"/>
    <mergeCell ref="LX31:MA32"/>
    <mergeCell ref="MB31:MC31"/>
    <mergeCell ref="MD31:MD32"/>
    <mergeCell ref="KX31:KY31"/>
    <mergeCell ref="KZ31:KZ32"/>
    <mergeCell ref="LA31:LA32"/>
    <mergeCell ref="MX31:MX32"/>
    <mergeCell ref="MY31:MY32"/>
    <mergeCell ref="MZ31:MZ32"/>
    <mergeCell ref="IP32:IQ32"/>
    <mergeCell ref="IZ32:JA32"/>
    <mergeCell ref="JJ32:JK32"/>
    <mergeCell ref="JT32:JU32"/>
    <mergeCell ref="KD32:KE32"/>
    <mergeCell ref="KN32:KO32"/>
    <mergeCell ref="KX32:KY32"/>
    <mergeCell ref="LR32:LS32"/>
    <mergeCell ref="MB32:MC32"/>
    <mergeCell ref="ML32:MM32"/>
    <mergeCell ref="MV32:MW32"/>
    <mergeCell ref="LD31:LG32"/>
    <mergeCell ref="LH31:LI31"/>
    <mergeCell ref="LJ31:LJ32"/>
    <mergeCell ref="LK31:LK32"/>
    <mergeCell ref="LL31:LL32"/>
    <mergeCell ref="LN31:LQ32"/>
    <mergeCell ref="LR31:LS31"/>
    <mergeCell ref="ME31:ME32"/>
    <mergeCell ref="MF31:MF32"/>
    <mergeCell ref="MH31:MK32"/>
    <mergeCell ref="KJ31:KM32"/>
    <mergeCell ref="KN31:KO31"/>
    <mergeCell ref="KP31:KP32"/>
    <mergeCell ref="KQ31:KQ32"/>
    <mergeCell ref="KR31:KR32"/>
    <mergeCell ref="KT31:KW32"/>
    <mergeCell ref="MP31:MP32"/>
    <mergeCell ref="MR31:MU32"/>
    <mergeCell ref="MV31:MW31"/>
    <mergeCell ref="ML31:MM31"/>
    <mergeCell ref="MN31:MN32"/>
    <mergeCell ref="LH32:LI32"/>
    <mergeCell ref="JT31:JU31"/>
    <mergeCell ref="JV31:JV32"/>
    <mergeCell ref="JW31:JW32"/>
    <mergeCell ref="JX31:JX32"/>
    <mergeCell ref="JZ31:KC32"/>
    <mergeCell ref="KD31:KE31"/>
    <mergeCell ref="KF31:KF32"/>
    <mergeCell ref="KG31:KG32"/>
    <mergeCell ref="KH31:KH32"/>
    <mergeCell ref="IR31:IR32"/>
    <mergeCell ref="IS31:IS32"/>
    <mergeCell ref="IT31:IT32"/>
    <mergeCell ref="IV31:IY32"/>
    <mergeCell ref="IZ31:JA31"/>
    <mergeCell ref="JB31:JB32"/>
    <mergeCell ref="JC31:JC32"/>
    <mergeCell ref="JD31:JD32"/>
    <mergeCell ref="JF31:JI32"/>
    <mergeCell ref="JJ31:JK31"/>
    <mergeCell ref="JL31:JL32"/>
    <mergeCell ref="JM31:JM32"/>
    <mergeCell ref="JN31:JN32"/>
    <mergeCell ref="MO27:MO28"/>
    <mergeCell ref="MP27:MP28"/>
    <mergeCell ref="MR27:MU28"/>
    <mergeCell ref="MV27:MW27"/>
    <mergeCell ref="MX27:MX28"/>
    <mergeCell ref="KF27:KF28"/>
    <mergeCell ref="KG27:KG28"/>
    <mergeCell ref="KH27:KH28"/>
    <mergeCell ref="KJ27:KM28"/>
    <mergeCell ref="KN27:KO27"/>
    <mergeCell ref="KP27:KP28"/>
    <mergeCell ref="KQ27:KQ28"/>
    <mergeCell ref="KR27:KR28"/>
    <mergeCell ref="KT27:KW28"/>
    <mergeCell ref="JJ27:JK27"/>
    <mergeCell ref="JL27:JL28"/>
    <mergeCell ref="JM27:JM28"/>
    <mergeCell ref="JN27:JN28"/>
    <mergeCell ref="LB31:LB32"/>
    <mergeCell ref="JP31:JS32"/>
    <mergeCell ref="MY27:MY28"/>
    <mergeCell ref="MZ27:MZ28"/>
    <mergeCell ref="IP28:IQ28"/>
    <mergeCell ref="IZ28:JA28"/>
    <mergeCell ref="JJ28:JK28"/>
    <mergeCell ref="JT28:JU28"/>
    <mergeCell ref="KD28:KE28"/>
    <mergeCell ref="KN28:KO28"/>
    <mergeCell ref="KX28:KY28"/>
    <mergeCell ref="LR28:LS28"/>
    <mergeCell ref="MB28:MC28"/>
    <mergeCell ref="ML28:MM28"/>
    <mergeCell ref="MV28:MW28"/>
    <mergeCell ref="KX27:KY27"/>
    <mergeCell ref="KZ27:KZ28"/>
    <mergeCell ref="LA27:LA28"/>
    <mergeCell ref="LB27:LB28"/>
    <mergeCell ref="JP27:JS28"/>
    <mergeCell ref="JT27:JU27"/>
    <mergeCell ref="JV27:JV28"/>
    <mergeCell ref="JW27:JW28"/>
    <mergeCell ref="JX27:JX28"/>
    <mergeCell ref="JZ27:KC28"/>
    <mergeCell ref="KD27:KE27"/>
    <mergeCell ref="MO22:MO23"/>
    <mergeCell ref="MP22:MP23"/>
    <mergeCell ref="MR22:MU23"/>
    <mergeCell ref="MV22:MW22"/>
    <mergeCell ref="MX22:MX23"/>
    <mergeCell ref="MY22:MY23"/>
    <mergeCell ref="MZ22:MZ23"/>
    <mergeCell ref="IP23:IQ23"/>
    <mergeCell ref="IZ23:JA23"/>
    <mergeCell ref="JJ23:JK23"/>
    <mergeCell ref="JT23:JU23"/>
    <mergeCell ref="KD23:KE23"/>
    <mergeCell ref="KN23:KO23"/>
    <mergeCell ref="KX23:KY23"/>
    <mergeCell ref="LR23:LS23"/>
    <mergeCell ref="MB23:MC23"/>
    <mergeCell ref="ML23:MM23"/>
    <mergeCell ref="MV23:MW23"/>
    <mergeCell ref="LD22:LG23"/>
    <mergeCell ref="LH22:LI22"/>
    <mergeCell ref="LJ22:LJ23"/>
    <mergeCell ref="LK22:LK23"/>
    <mergeCell ref="LL22:LL23"/>
    <mergeCell ref="LN22:LQ23"/>
    <mergeCell ref="KX22:KY22"/>
    <mergeCell ref="KZ22:KZ23"/>
    <mergeCell ref="LA22:LA23"/>
    <mergeCell ref="LB22:LB23"/>
    <mergeCell ref="JJ22:JK22"/>
    <mergeCell ref="JL22:JL23"/>
    <mergeCell ref="JM22:JM23"/>
    <mergeCell ref="JN22:JN23"/>
    <mergeCell ref="JP22:JS23"/>
    <mergeCell ref="JT22:JU22"/>
    <mergeCell ref="JV22:JV23"/>
    <mergeCell ref="JW22:JW23"/>
    <mergeCell ref="JX22:JX23"/>
    <mergeCell ref="KR22:KR23"/>
    <mergeCell ref="KT22:KW23"/>
    <mergeCell ref="KP15:KP16"/>
    <mergeCell ref="KQ15:KQ16"/>
    <mergeCell ref="IR22:IR23"/>
    <mergeCell ref="IS22:IS23"/>
    <mergeCell ref="IT22:IT23"/>
    <mergeCell ref="IV22:IY23"/>
    <mergeCell ref="IZ22:JA22"/>
    <mergeCell ref="JB22:JB23"/>
    <mergeCell ref="JC22:JC23"/>
    <mergeCell ref="JD22:JD23"/>
    <mergeCell ref="JF22:JI23"/>
    <mergeCell ref="KH22:KH23"/>
    <mergeCell ref="KJ22:KM23"/>
    <mergeCell ref="KN22:KO22"/>
    <mergeCell ref="KP22:KP23"/>
    <mergeCell ref="KQ22:KQ23"/>
    <mergeCell ref="JZ22:KC23"/>
    <mergeCell ref="KD22:KE22"/>
    <mergeCell ref="KF22:KF23"/>
    <mergeCell ref="KG22:KG23"/>
    <mergeCell ref="MR15:MU16"/>
    <mergeCell ref="MV15:MW15"/>
    <mergeCell ref="MX15:MX16"/>
    <mergeCell ref="MY15:MY16"/>
    <mergeCell ref="MZ15:MZ16"/>
    <mergeCell ref="IP16:IQ16"/>
    <mergeCell ref="IZ16:JA16"/>
    <mergeCell ref="JJ16:JK16"/>
    <mergeCell ref="JT16:JU16"/>
    <mergeCell ref="KD16:KE16"/>
    <mergeCell ref="KN16:KO16"/>
    <mergeCell ref="KX16:KY16"/>
    <mergeCell ref="LR16:LS16"/>
    <mergeCell ref="MB16:MC16"/>
    <mergeCell ref="ML16:MM16"/>
    <mergeCell ref="MV16:MW16"/>
    <mergeCell ref="MP15:MP16"/>
    <mergeCell ref="LH16:LI16"/>
    <mergeCell ref="LA15:LA16"/>
    <mergeCell ref="LB15:LB16"/>
    <mergeCell ref="JT15:JU15"/>
    <mergeCell ref="JV15:JV16"/>
    <mergeCell ref="KR15:KR16"/>
    <mergeCell ref="KT15:KW16"/>
    <mergeCell ref="KX15:KY15"/>
    <mergeCell ref="KZ15:KZ16"/>
    <mergeCell ref="IV14:JA14"/>
    <mergeCell ref="JF14:JK14"/>
    <mergeCell ref="JP14:JU14"/>
    <mergeCell ref="JZ14:KE14"/>
    <mergeCell ref="KJ14:KO14"/>
    <mergeCell ref="KT14:KY14"/>
    <mergeCell ref="JD15:JD16"/>
    <mergeCell ref="JF15:JI16"/>
    <mergeCell ref="JJ15:JK15"/>
    <mergeCell ref="JL15:JL16"/>
    <mergeCell ref="JM15:JM16"/>
    <mergeCell ref="JN15:JN16"/>
    <mergeCell ref="JP15:JS16"/>
    <mergeCell ref="JZ15:KC16"/>
    <mergeCell ref="KD15:KE15"/>
    <mergeCell ref="KF15:KF16"/>
    <mergeCell ref="KG15:KG16"/>
    <mergeCell ref="KH15:KH16"/>
    <mergeCell ref="KJ15:KM16"/>
    <mergeCell ref="KN15:KO15"/>
    <mergeCell ref="JW15:JW16"/>
    <mergeCell ref="JX15:JX16"/>
    <mergeCell ref="IL15:IO16"/>
    <mergeCell ref="IP15:IQ15"/>
    <mergeCell ref="IR15:IR16"/>
    <mergeCell ref="IS15:IS16"/>
    <mergeCell ref="IT15:IT16"/>
    <mergeCell ref="IV15:IY16"/>
    <mergeCell ref="IZ15:JA15"/>
    <mergeCell ref="JB15:JB16"/>
    <mergeCell ref="JC15:JC16"/>
    <mergeCell ref="HI35:HM35"/>
    <mergeCell ref="HS35:HW35"/>
    <mergeCell ref="HI36:HM36"/>
    <mergeCell ref="HS36:HW36"/>
    <mergeCell ref="IC35:IG35"/>
    <mergeCell ref="IC36:IG36"/>
    <mergeCell ref="CI35:CM35"/>
    <mergeCell ref="CS35:CW35"/>
    <mergeCell ref="DC35:DG35"/>
    <mergeCell ref="FK35:FO35"/>
    <mergeCell ref="FU35:FY35"/>
    <mergeCell ref="GE35:GI35"/>
    <mergeCell ref="GO35:GS35"/>
    <mergeCell ref="GY35:HC35"/>
    <mergeCell ref="FK36:FO36"/>
    <mergeCell ref="FU36:FY36"/>
    <mergeCell ref="GE36:GI36"/>
    <mergeCell ref="GO36:GS36"/>
    <mergeCell ref="GY36:HC36"/>
    <mergeCell ref="DC36:DG36"/>
    <mergeCell ref="DM35:DQ35"/>
    <mergeCell ref="DW35:EA35"/>
    <mergeCell ref="EG35:EK35"/>
    <mergeCell ref="EQ35:EU35"/>
    <mergeCell ref="FA35:FE35"/>
    <mergeCell ref="DM36:DQ36"/>
    <mergeCell ref="DW36:EA36"/>
    <mergeCell ref="EG36:EK36"/>
    <mergeCell ref="EQ36:EU36"/>
    <mergeCell ref="FA36:FE36"/>
    <mergeCell ref="Q36:U36"/>
    <mergeCell ref="AA35:AE35"/>
    <mergeCell ref="AA36:AE36"/>
    <mergeCell ref="AK35:AO35"/>
    <mergeCell ref="AK36:AO36"/>
    <mergeCell ref="AU35:AY35"/>
    <mergeCell ref="BY36:CC36"/>
    <mergeCell ref="CI36:CM36"/>
    <mergeCell ref="CS36:CW36"/>
    <mergeCell ref="BY35:CC35"/>
    <mergeCell ref="E39:F39"/>
    <mergeCell ref="GK22:GK23"/>
    <mergeCell ref="GL22:GL23"/>
    <mergeCell ref="FT27:FW28"/>
    <mergeCell ref="FZ27:FZ28"/>
    <mergeCell ref="GB22:GB23"/>
    <mergeCell ref="GJ31:GJ32"/>
    <mergeCell ref="GH22:GI22"/>
    <mergeCell ref="GH23:GI23"/>
    <mergeCell ref="GK31:GK32"/>
    <mergeCell ref="GA27:GA28"/>
    <mergeCell ref="GD27:GG28"/>
    <mergeCell ref="GB27:GB28"/>
    <mergeCell ref="FF27:FF28"/>
    <mergeCell ref="FX32:FY32"/>
    <mergeCell ref="GD31:GG32"/>
    <mergeCell ref="GH31:GI31"/>
    <mergeCell ref="GJ27:GJ28"/>
    <mergeCell ref="FP27:FP28"/>
    <mergeCell ref="FX28:FY28"/>
    <mergeCell ref="FQ27:FQ28"/>
    <mergeCell ref="D35:H35"/>
    <mergeCell ref="D36:H36"/>
    <mergeCell ref="Q35:U35"/>
    <mergeCell ref="EP14:EU14"/>
    <mergeCell ref="EZ14:FE14"/>
    <mergeCell ref="FJ14:FO14"/>
    <mergeCell ref="FX15:FY15"/>
    <mergeCell ref="FT14:FY14"/>
    <mergeCell ref="GD14:GI14"/>
    <mergeCell ref="FT15:FW16"/>
    <mergeCell ref="FD15:FE15"/>
    <mergeCell ref="FZ22:FZ23"/>
    <mergeCell ref="GA22:GA23"/>
    <mergeCell ref="FH15:FH16"/>
    <mergeCell ref="FZ15:FZ16"/>
    <mergeCell ref="GA15:GA16"/>
    <mergeCell ref="GB15:GB16"/>
    <mergeCell ref="GH16:GI16"/>
    <mergeCell ref="FX22:FY22"/>
    <mergeCell ref="FR15:FR16"/>
    <mergeCell ref="FR22:FR23"/>
    <mergeCell ref="FT22:FW23"/>
    <mergeCell ref="FP22:FP23"/>
    <mergeCell ref="FQ22:FQ23"/>
    <mergeCell ref="EZ15:FC16"/>
    <mergeCell ref="ET16:EU16"/>
    <mergeCell ref="FG22:FG23"/>
    <mergeCell ref="B13:H14"/>
    <mergeCell ref="GK27:GK28"/>
    <mergeCell ref="EW15:EW16"/>
    <mergeCell ref="EX15:EX16"/>
    <mergeCell ref="FX27:FY27"/>
    <mergeCell ref="GL31:GL32"/>
    <mergeCell ref="GL27:GL28"/>
    <mergeCell ref="GH32:GI32"/>
    <mergeCell ref="GH27:GI27"/>
    <mergeCell ref="GJ15:GJ16"/>
    <mergeCell ref="GK15:GK16"/>
    <mergeCell ref="FP31:FP32"/>
    <mergeCell ref="FQ31:FQ32"/>
    <mergeCell ref="FR31:FR32"/>
    <mergeCell ref="FP15:FP16"/>
    <mergeCell ref="FQ15:FQ16"/>
    <mergeCell ref="GJ22:GJ23"/>
    <mergeCell ref="FX23:FY23"/>
    <mergeCell ref="FR27:FR28"/>
    <mergeCell ref="FT31:FW32"/>
    <mergeCell ref="FZ31:FZ32"/>
    <mergeCell ref="EM22:EM23"/>
    <mergeCell ref="ET23:EU23"/>
    <mergeCell ref="EV22:EV23"/>
    <mergeCell ref="EW22:EW23"/>
    <mergeCell ref="EX22:EX23"/>
    <mergeCell ref="EF22:EI23"/>
    <mergeCell ref="EJ22:EK22"/>
    <mergeCell ref="EC22:EC23"/>
    <mergeCell ref="ED22:ED23"/>
    <mergeCell ref="EN22:EN23"/>
    <mergeCell ref="EP22:ES23"/>
    <mergeCell ref="ET22:EU22"/>
    <mergeCell ref="EB15:EB16"/>
    <mergeCell ref="EC15:EC16"/>
    <mergeCell ref="EC27:EC28"/>
    <mergeCell ref="EF27:EI28"/>
    <mergeCell ref="EJ27:EK27"/>
    <mergeCell ref="DP23:DQ23"/>
    <mergeCell ref="DZ23:EA23"/>
    <mergeCell ref="DV22:DY23"/>
    <mergeCell ref="EB22:EB23"/>
    <mergeCell ref="ED15:ED16"/>
    <mergeCell ref="ED27:ED28"/>
    <mergeCell ref="DP27:DQ27"/>
    <mergeCell ref="DR22:DR23"/>
    <mergeCell ref="DS22:DS23"/>
    <mergeCell ref="DT22:DT23"/>
    <mergeCell ref="DS27:DS28"/>
    <mergeCell ref="DT27:DT28"/>
    <mergeCell ref="DR27:DR28"/>
    <mergeCell ref="DZ28:EA28"/>
    <mergeCell ref="DV27:DY28"/>
    <mergeCell ref="DZ27:EA27"/>
    <mergeCell ref="DP28:DQ28"/>
    <mergeCell ref="DP22:DQ22"/>
    <mergeCell ref="DZ22:EA22"/>
    <mergeCell ref="CY31:CY32"/>
    <mergeCell ref="CO27:CO28"/>
    <mergeCell ref="CP27:CP28"/>
    <mergeCell ref="CR27:CU28"/>
    <mergeCell ref="CX27:CX28"/>
    <mergeCell ref="CY27:CY28"/>
    <mergeCell ref="CX31:CX32"/>
    <mergeCell ref="CR31:CU32"/>
    <mergeCell ref="CO31:CO32"/>
    <mergeCell ref="CP31:CP32"/>
    <mergeCell ref="CV31:CW31"/>
    <mergeCell ref="CV32:CW32"/>
    <mergeCell ref="DV31:DY32"/>
    <mergeCell ref="DZ31:EA31"/>
    <mergeCell ref="DR31:DR32"/>
    <mergeCell ref="DP32:DQ32"/>
    <mergeCell ref="DS31:DS32"/>
    <mergeCell ref="DT31:DT32"/>
    <mergeCell ref="DZ32:EA32"/>
    <mergeCell ref="CZ27:CZ28"/>
    <mergeCell ref="DF28:DG28"/>
    <mergeCell ref="DH31:DH32"/>
    <mergeCell ref="DI31:DI32"/>
    <mergeCell ref="DJ31:DJ32"/>
    <mergeCell ref="DP31:DQ31"/>
    <mergeCell ref="DL27:DO28"/>
    <mergeCell ref="DL31:DO32"/>
    <mergeCell ref="DB31:DE32"/>
    <mergeCell ref="DF31:DG31"/>
    <mergeCell ref="DF32:DG32"/>
    <mergeCell ref="CH14:CM14"/>
    <mergeCell ref="CR14:CW14"/>
    <mergeCell ref="CH15:CK16"/>
    <mergeCell ref="CN15:CN16"/>
    <mergeCell ref="CO15:CO16"/>
    <mergeCell ref="CP15:CP16"/>
    <mergeCell ref="CN27:CN28"/>
    <mergeCell ref="CL23:CM23"/>
    <mergeCell ref="CV23:CW23"/>
    <mergeCell ref="CL27:CM27"/>
    <mergeCell ref="CV27:CW27"/>
    <mergeCell ref="CH22:CK23"/>
    <mergeCell ref="CL22:CM22"/>
    <mergeCell ref="CN22:CN23"/>
    <mergeCell ref="CO22:CO23"/>
    <mergeCell ref="CP22:CP23"/>
    <mergeCell ref="CR22:CU23"/>
    <mergeCell ref="CL15:CM15"/>
    <mergeCell ref="CV15:CW15"/>
    <mergeCell ref="CL16:CM16"/>
    <mergeCell ref="CV16:CW16"/>
    <mergeCell ref="CL28:CM28"/>
    <mergeCell ref="CV28:CW28"/>
    <mergeCell ref="CV22:CW22"/>
    <mergeCell ref="CR15:CU16"/>
    <mergeCell ref="CH27:CK28"/>
    <mergeCell ref="BT22:BT23"/>
    <mergeCell ref="BU22:BU23"/>
    <mergeCell ref="BV22:BV23"/>
    <mergeCell ref="CD31:CD32"/>
    <mergeCell ref="CE31:CE32"/>
    <mergeCell ref="CF31:CF32"/>
    <mergeCell ref="CB31:CC31"/>
    <mergeCell ref="CB32:CC32"/>
    <mergeCell ref="CL31:CM31"/>
    <mergeCell ref="CL32:CM32"/>
    <mergeCell ref="CH31:CK32"/>
    <mergeCell ref="CN31:CN32"/>
    <mergeCell ref="CD22:CD23"/>
    <mergeCell ref="CB23:CC23"/>
    <mergeCell ref="CB22:CC22"/>
    <mergeCell ref="CF22:CF23"/>
    <mergeCell ref="CD15:CD16"/>
    <mergeCell ref="CE15:CE16"/>
    <mergeCell ref="CF15:CF16"/>
    <mergeCell ref="BU31:BU32"/>
    <mergeCell ref="BV31:BV32"/>
    <mergeCell ref="CD27:CD28"/>
    <mergeCell ref="CE27:CE28"/>
    <mergeCell ref="CF27:CF28"/>
    <mergeCell ref="CE22:CE23"/>
    <mergeCell ref="CB28:CC28"/>
    <mergeCell ref="BT27:BT28"/>
    <mergeCell ref="BU27:BU28"/>
    <mergeCell ref="BV27:BV28"/>
    <mergeCell ref="BX27:CA28"/>
    <mergeCell ref="BD14:BI14"/>
    <mergeCell ref="BD27:BG28"/>
    <mergeCell ref="BD15:BG16"/>
    <mergeCell ref="BH15:BI15"/>
    <mergeCell ref="BH16:BI16"/>
    <mergeCell ref="BH22:BI22"/>
    <mergeCell ref="BH27:BI27"/>
    <mergeCell ref="BH28:BI28"/>
    <mergeCell ref="X27:X28"/>
    <mergeCell ref="AP15:AP16"/>
    <mergeCell ref="AQ15:AQ16"/>
    <mergeCell ref="AJ14:AO14"/>
    <mergeCell ref="AF15:AF16"/>
    <mergeCell ref="AG15:AG16"/>
    <mergeCell ref="AJ15:AM16"/>
    <mergeCell ref="AN15:AO15"/>
    <mergeCell ref="Z14:AE14"/>
    <mergeCell ref="Z15:AC16"/>
    <mergeCell ref="BB27:BB28"/>
    <mergeCell ref="AT14:AY14"/>
    <mergeCell ref="AT15:AW16"/>
    <mergeCell ref="AZ15:AZ16"/>
    <mergeCell ref="BA15:BA16"/>
    <mergeCell ref="AX15:AY15"/>
    <mergeCell ref="X31:X32"/>
    <mergeCell ref="AX22:AY22"/>
    <mergeCell ref="AX23:AY23"/>
    <mergeCell ref="P27:S28"/>
    <mergeCell ref="T27:U27"/>
    <mergeCell ref="T28:U28"/>
    <mergeCell ref="J15:J16"/>
    <mergeCell ref="V31:V32"/>
    <mergeCell ref="W31:W32"/>
    <mergeCell ref="J22:J23"/>
    <mergeCell ref="T31:U31"/>
    <mergeCell ref="T32:U32"/>
    <mergeCell ref="X15:X16"/>
    <mergeCell ref="AD16:AE16"/>
    <mergeCell ref="AD22:AE22"/>
    <mergeCell ref="AD23:AE23"/>
    <mergeCell ref="X22:X23"/>
    <mergeCell ref="AT22:AW23"/>
    <mergeCell ref="AJ22:AM23"/>
    <mergeCell ref="AN22:AO22"/>
    <mergeCell ref="AP22:AP23"/>
    <mergeCell ref="AQ22:AQ23"/>
    <mergeCell ref="AR22:AR23"/>
    <mergeCell ref="AN23:AO23"/>
    <mergeCell ref="B31:F32"/>
    <mergeCell ref="G31:H32"/>
    <mergeCell ref="I31:I32"/>
    <mergeCell ref="J31:J32"/>
    <mergeCell ref="V22:V23"/>
    <mergeCell ref="W22:W23"/>
    <mergeCell ref="B27:F28"/>
    <mergeCell ref="G27:H28"/>
    <mergeCell ref="V27:V28"/>
    <mergeCell ref="W27:W28"/>
    <mergeCell ref="I22:I23"/>
    <mergeCell ref="I27:I28"/>
    <mergeCell ref="P31:S32"/>
    <mergeCell ref="T23:U23"/>
    <mergeCell ref="I15:I16"/>
    <mergeCell ref="B22:F23"/>
    <mergeCell ref="G22:H23"/>
    <mergeCell ref="J27:J28"/>
    <mergeCell ref="B15:F16"/>
    <mergeCell ref="G15:H16"/>
    <mergeCell ref="T22:U22"/>
    <mergeCell ref="T15:U15"/>
    <mergeCell ref="T16:U16"/>
    <mergeCell ref="P22:S23"/>
    <mergeCell ref="P15:S16"/>
    <mergeCell ref="V15:V16"/>
    <mergeCell ref="W15:W16"/>
    <mergeCell ref="P14:U14"/>
    <mergeCell ref="AN16:AO16"/>
    <mergeCell ref="Z27:AC28"/>
    <mergeCell ref="AD27:AE27"/>
    <mergeCell ref="AD28:AE28"/>
    <mergeCell ref="Z31:AC32"/>
    <mergeCell ref="BA27:BA28"/>
    <mergeCell ref="AT27:AW28"/>
    <mergeCell ref="AX28:AY28"/>
    <mergeCell ref="AZ27:AZ28"/>
    <mergeCell ref="AH15:AH16"/>
    <mergeCell ref="Z22:AC23"/>
    <mergeCell ref="AF22:AF23"/>
    <mergeCell ref="AG22:AG23"/>
    <mergeCell ref="AH22:AH23"/>
    <mergeCell ref="AD15:AE15"/>
    <mergeCell ref="AJ27:AM28"/>
    <mergeCell ref="AN27:AO27"/>
    <mergeCell ref="AJ31:AM32"/>
    <mergeCell ref="AN31:AO31"/>
    <mergeCell ref="AP31:AP32"/>
    <mergeCell ref="AF31:AF32"/>
    <mergeCell ref="BL15:BL16"/>
    <mergeCell ref="BJ27:BJ28"/>
    <mergeCell ref="BK27:BK28"/>
    <mergeCell ref="BL27:BL28"/>
    <mergeCell ref="BJ15:BJ16"/>
    <mergeCell ref="BK15:BK16"/>
    <mergeCell ref="BJ22:BJ23"/>
    <mergeCell ref="BK22:BK23"/>
    <mergeCell ref="BL22:BL23"/>
    <mergeCell ref="BO36:BS36"/>
    <mergeCell ref="BE35:BI35"/>
    <mergeCell ref="AU36:AY36"/>
    <mergeCell ref="BE36:BI36"/>
    <mergeCell ref="AZ31:AZ32"/>
    <mergeCell ref="BA31:BA32"/>
    <mergeCell ref="BB31:BB32"/>
    <mergeCell ref="AX31:AY31"/>
    <mergeCell ref="AX32:AY32"/>
    <mergeCell ref="BN31:BQ32"/>
    <mergeCell ref="BR31:BS31"/>
    <mergeCell ref="BD31:BG32"/>
    <mergeCell ref="AG31:AG32"/>
    <mergeCell ref="AH31:AH32"/>
    <mergeCell ref="AD31:AE31"/>
    <mergeCell ref="AD32:AE32"/>
    <mergeCell ref="AF27:AF28"/>
    <mergeCell ref="AG27:AG28"/>
    <mergeCell ref="AH27:AH28"/>
    <mergeCell ref="BO35:BS35"/>
    <mergeCell ref="AQ31:AQ32"/>
    <mergeCell ref="AR27:AR28"/>
    <mergeCell ref="AN28:AO28"/>
    <mergeCell ref="AR31:AR32"/>
    <mergeCell ref="AP27:AP28"/>
    <mergeCell ref="AQ27:AQ28"/>
    <mergeCell ref="AN32:AO32"/>
    <mergeCell ref="AR15:AR16"/>
    <mergeCell ref="BD22:BG23"/>
    <mergeCell ref="BB15:BB16"/>
    <mergeCell ref="AZ22:AZ23"/>
    <mergeCell ref="BA22:BA23"/>
    <mergeCell ref="BB22:BB23"/>
    <mergeCell ref="AX16:AY16"/>
    <mergeCell ref="CZ31:CZ32"/>
    <mergeCell ref="CZ15:CZ16"/>
    <mergeCell ref="CX15:CX16"/>
    <mergeCell ref="CX22:CX23"/>
    <mergeCell ref="CY22:CY23"/>
    <mergeCell ref="CY15:CY16"/>
    <mergeCell ref="CZ22:CZ23"/>
    <mergeCell ref="BH23:BI23"/>
    <mergeCell ref="BN22:BQ23"/>
    <mergeCell ref="BJ31:BJ32"/>
    <mergeCell ref="BK31:BK32"/>
    <mergeCell ref="BL31:BL32"/>
    <mergeCell ref="AT31:AW32"/>
    <mergeCell ref="AX27:AY27"/>
    <mergeCell ref="BH31:BI31"/>
    <mergeCell ref="BH32:BI32"/>
    <mergeCell ref="BX14:CC14"/>
    <mergeCell ref="BN15:BQ16"/>
    <mergeCell ref="BR15:BS15"/>
    <mergeCell ref="BT15:BT16"/>
    <mergeCell ref="CB16:CC16"/>
    <mergeCell ref="BN27:BQ28"/>
    <mergeCell ref="BR32:BS32"/>
    <mergeCell ref="BR27:BS27"/>
    <mergeCell ref="BR28:BS28"/>
    <mergeCell ref="BX22:CA23"/>
    <mergeCell ref="BR16:BS16"/>
    <mergeCell ref="BU15:BU16"/>
    <mergeCell ref="BV15:BV16"/>
    <mergeCell ref="BX15:CA16"/>
    <mergeCell ref="CB15:CC15"/>
    <mergeCell ref="BX31:CA32"/>
    <mergeCell ref="CB27:CC27"/>
    <mergeCell ref="BN14:BS14"/>
    <mergeCell ref="BT31:BT32"/>
    <mergeCell ref="BR23:BS23"/>
    <mergeCell ref="BR22:BS22"/>
    <mergeCell ref="DJ15:DJ16"/>
    <mergeCell ref="DJ22:DJ23"/>
    <mergeCell ref="DH27:DH28"/>
    <mergeCell ref="DI27:DI28"/>
    <mergeCell ref="DJ27:DJ28"/>
    <mergeCell ref="DI22:DI23"/>
    <mergeCell ref="DI15:DI16"/>
    <mergeCell ref="DB27:DE28"/>
    <mergeCell ref="DF27:DG27"/>
    <mergeCell ref="DH22:DH23"/>
    <mergeCell ref="DB22:DE23"/>
    <mergeCell ref="DF22:DG22"/>
    <mergeCell ref="DB14:DG14"/>
    <mergeCell ref="DB15:DE16"/>
    <mergeCell ref="DF15:DG15"/>
    <mergeCell ref="DF16:DG16"/>
    <mergeCell ref="DF23:DG23"/>
    <mergeCell ref="DL14:DQ14"/>
    <mergeCell ref="DH15:DH16"/>
    <mergeCell ref="EM15:EM16"/>
    <mergeCell ref="EN15:EN16"/>
    <mergeCell ref="DL22:DO23"/>
    <mergeCell ref="DV14:EA14"/>
    <mergeCell ref="DL15:DO16"/>
    <mergeCell ref="DR15:DR16"/>
    <mergeCell ref="DS15:DS16"/>
    <mergeCell ref="DT15:DT16"/>
    <mergeCell ref="DV15:DY16"/>
    <mergeCell ref="DP15:DQ15"/>
    <mergeCell ref="DZ15:EA15"/>
    <mergeCell ref="DP16:DQ16"/>
    <mergeCell ref="DZ16:EA16"/>
    <mergeCell ref="EF14:EK14"/>
    <mergeCell ref="EF15:EI16"/>
    <mergeCell ref="EJ15:EK15"/>
    <mergeCell ref="EJ16:EK16"/>
    <mergeCell ref="ED31:ED32"/>
    <mergeCell ref="EB31:EB32"/>
    <mergeCell ref="EC31:EC32"/>
    <mergeCell ref="EL27:EL28"/>
    <mergeCell ref="EM27:EM28"/>
    <mergeCell ref="EV31:EV32"/>
    <mergeCell ref="EW31:EW32"/>
    <mergeCell ref="EX31:EX32"/>
    <mergeCell ref="EZ27:FC28"/>
    <mergeCell ref="EF31:EI32"/>
    <mergeCell ref="EJ31:EK31"/>
    <mergeCell ref="EL31:EL32"/>
    <mergeCell ref="EM31:EM32"/>
    <mergeCell ref="EB27:EB28"/>
    <mergeCell ref="EZ31:FC32"/>
    <mergeCell ref="ET31:EU31"/>
    <mergeCell ref="EX27:EX28"/>
    <mergeCell ref="EJ32:EK32"/>
    <mergeCell ref="ET32:EU32"/>
    <mergeCell ref="EP27:ES28"/>
    <mergeCell ref="EN27:EN28"/>
    <mergeCell ref="EW27:EW28"/>
    <mergeCell ref="FD32:FE32"/>
    <mergeCell ref="FN32:FO32"/>
    <mergeCell ref="FH31:FH32"/>
    <mergeCell ref="EJ23:EK23"/>
    <mergeCell ref="FF15:FF16"/>
    <mergeCell ref="FD16:FE16"/>
    <mergeCell ref="FD23:FE23"/>
    <mergeCell ref="EZ22:FC23"/>
    <mergeCell ref="EP15:ES16"/>
    <mergeCell ref="EV27:EV28"/>
    <mergeCell ref="FN27:FO27"/>
    <mergeCell ref="EJ28:EK28"/>
    <mergeCell ref="ET28:EU28"/>
    <mergeCell ref="FD28:FE28"/>
    <mergeCell ref="FN28:FO28"/>
    <mergeCell ref="FH27:FH28"/>
    <mergeCell ref="EL15:EL16"/>
    <mergeCell ref="FD27:FE27"/>
    <mergeCell ref="FJ31:FM32"/>
    <mergeCell ref="EN31:EN32"/>
    <mergeCell ref="EP31:ES32"/>
    <mergeCell ref="EL22:EL23"/>
    <mergeCell ref="FD31:FE31"/>
    <mergeCell ref="FF31:FF32"/>
    <mergeCell ref="GV27:GV28"/>
    <mergeCell ref="GN15:GQ16"/>
    <mergeCell ref="GR15:GS15"/>
    <mergeCell ref="GT15:GT16"/>
    <mergeCell ref="GU15:GU16"/>
    <mergeCell ref="GV15:GV16"/>
    <mergeCell ref="GR28:GS28"/>
    <mergeCell ref="GN27:GQ28"/>
    <mergeCell ref="GR27:GS27"/>
    <mergeCell ref="GT27:GT28"/>
    <mergeCell ref="GU27:GU28"/>
    <mergeCell ref="GN31:GQ32"/>
    <mergeCell ref="FG31:FG32"/>
    <mergeCell ref="FN31:FO31"/>
    <mergeCell ref="GH28:GI28"/>
    <mergeCell ref="GD15:GG16"/>
    <mergeCell ref="FX16:FY16"/>
    <mergeCell ref="FF22:FF23"/>
    <mergeCell ref="FJ15:FM16"/>
    <mergeCell ref="FN15:FO15"/>
    <mergeCell ref="FN16:FO16"/>
    <mergeCell ref="FH22:FH23"/>
    <mergeCell ref="FJ22:FM23"/>
    <mergeCell ref="FG15:FG16"/>
    <mergeCell ref="FG27:FG28"/>
    <mergeCell ref="GA31:GA32"/>
    <mergeCell ref="GB31:GB32"/>
    <mergeCell ref="FX31:FY31"/>
    <mergeCell ref="GL15:GL16"/>
    <mergeCell ref="GH15:GI15"/>
    <mergeCell ref="GD22:GG23"/>
    <mergeCell ref="ET15:EU15"/>
    <mergeCell ref="ET27:EU27"/>
    <mergeCell ref="EV15:EV16"/>
    <mergeCell ref="GX15:HA16"/>
    <mergeCell ref="HB15:HC15"/>
    <mergeCell ref="HD15:HD16"/>
    <mergeCell ref="HE15:HE16"/>
    <mergeCell ref="GN14:GS14"/>
    <mergeCell ref="GX14:HC14"/>
    <mergeCell ref="GN22:GQ23"/>
    <mergeCell ref="GR22:GS22"/>
    <mergeCell ref="GT22:GT23"/>
    <mergeCell ref="GU22:GU23"/>
    <mergeCell ref="GV22:GV23"/>
    <mergeCell ref="GR16:GS16"/>
    <mergeCell ref="HB16:HC16"/>
    <mergeCell ref="GX22:HA23"/>
    <mergeCell ref="GX27:HA28"/>
    <mergeCell ref="HB28:HC28"/>
    <mergeCell ref="FD22:FE22"/>
    <mergeCell ref="FN22:FO22"/>
    <mergeCell ref="FN23:FO23"/>
    <mergeCell ref="FJ27:FM28"/>
    <mergeCell ref="GR23:GS23"/>
    <mergeCell ref="HB23:HC23"/>
    <mergeCell ref="HL23:HM23"/>
    <mergeCell ref="HH22:HK23"/>
    <mergeCell ref="HL22:HM22"/>
    <mergeCell ref="HB22:HC22"/>
    <mergeCell ref="HD22:HD23"/>
    <mergeCell ref="HE22:HE23"/>
    <mergeCell ref="HF22:HF23"/>
    <mergeCell ref="HB27:HC27"/>
    <mergeCell ref="HD27:HD28"/>
    <mergeCell ref="HL28:HM28"/>
    <mergeCell ref="HE27:HE28"/>
    <mergeCell ref="HF27:HF28"/>
    <mergeCell ref="HH27:HK28"/>
    <mergeCell ref="HL27:HM27"/>
    <mergeCell ref="GR32:GS32"/>
    <mergeCell ref="HB32:HC32"/>
    <mergeCell ref="HL32:HM32"/>
    <mergeCell ref="HE31:HE32"/>
    <mergeCell ref="HF31:HF32"/>
    <mergeCell ref="HH31:HK32"/>
    <mergeCell ref="HL31:HM31"/>
    <mergeCell ref="HB31:HC31"/>
    <mergeCell ref="HD31:HD32"/>
    <mergeCell ref="GR31:GS31"/>
    <mergeCell ref="GT31:GT32"/>
    <mergeCell ref="GU31:GU32"/>
    <mergeCell ref="GV31:GV32"/>
    <mergeCell ref="GX31:HA32"/>
    <mergeCell ref="HH14:HM14"/>
    <mergeCell ref="HN27:HN28"/>
    <mergeCell ref="HO27:HO28"/>
    <mergeCell ref="HP27:HP28"/>
    <mergeCell ref="HL16:HM16"/>
    <mergeCell ref="HV28:HW28"/>
    <mergeCell ref="HN31:HN32"/>
    <mergeCell ref="HO31:HO32"/>
    <mergeCell ref="HP31:HP32"/>
    <mergeCell ref="HN15:HN16"/>
    <mergeCell ref="HF15:HF16"/>
    <mergeCell ref="HH15:HK16"/>
    <mergeCell ref="HL15:HM15"/>
    <mergeCell ref="HO15:HO16"/>
    <mergeCell ref="HP15:HP16"/>
    <mergeCell ref="HP22:HP23"/>
    <mergeCell ref="HN22:HN23"/>
    <mergeCell ref="HO22:HO23"/>
    <mergeCell ref="HR31:HU32"/>
    <mergeCell ref="HR15:HU16"/>
    <mergeCell ref="HR22:HU23"/>
    <mergeCell ref="HR27:HU28"/>
    <mergeCell ref="HX31:HX32"/>
    <mergeCell ref="HY31:HY32"/>
    <mergeCell ref="HX27:HX28"/>
    <mergeCell ref="HY27:HY28"/>
    <mergeCell ref="HV27:HW27"/>
    <mergeCell ref="IH15:IH16"/>
    <mergeCell ref="II15:II16"/>
    <mergeCell ref="IB14:IG14"/>
    <mergeCell ref="IB15:IE16"/>
    <mergeCell ref="IF15:IG15"/>
    <mergeCell ref="IB22:IE23"/>
    <mergeCell ref="IF22:IG22"/>
    <mergeCell ref="IF31:IG31"/>
    <mergeCell ref="HX15:HX16"/>
    <mergeCell ref="HY15:HY16"/>
    <mergeCell ref="IF23:IG23"/>
    <mergeCell ref="HZ27:HZ28"/>
    <mergeCell ref="HZ31:HZ32"/>
    <mergeCell ref="HR14:HW14"/>
    <mergeCell ref="HV15:HW15"/>
    <mergeCell ref="HV22:HW22"/>
    <mergeCell ref="IJ15:IJ16"/>
    <mergeCell ref="IF16:IG16"/>
    <mergeCell ref="IB27:IE28"/>
    <mergeCell ref="IF27:IG27"/>
    <mergeCell ref="IB31:IE32"/>
    <mergeCell ref="IH22:IH23"/>
    <mergeCell ref="HV16:HW16"/>
    <mergeCell ref="HX22:HX23"/>
    <mergeCell ref="HY22:HY23"/>
    <mergeCell ref="HZ22:HZ23"/>
    <mergeCell ref="HV23:HW23"/>
    <mergeCell ref="HZ15:HZ16"/>
    <mergeCell ref="IH31:IH32"/>
    <mergeCell ref="IJ31:IJ32"/>
    <mergeCell ref="IF32:IG32"/>
    <mergeCell ref="IH27:IH28"/>
    <mergeCell ref="II27:II28"/>
    <mergeCell ref="IJ27:IJ28"/>
    <mergeCell ref="IF28:IG28"/>
    <mergeCell ref="II31:II32"/>
    <mergeCell ref="II22:II23"/>
    <mergeCell ref="IJ22:IJ23"/>
    <mergeCell ref="HV32:HW32"/>
    <mergeCell ref="HV31:HW31"/>
  </mergeCells>
  <phoneticPr fontId="13" type="noConversion"/>
  <conditionalFormatting sqref="D33 D17:D20 D24:D25 D29 D4:D5 D8:D9">
    <cfRule type="expression" dxfId="1450" priority="11201" stopIfTrue="1">
      <formula>IF(AND($D4&gt;$E4,ISNUMBER($D4),ISNUMBER($E4)),1,0)</formula>
    </cfRule>
  </conditionalFormatting>
  <conditionalFormatting sqref="E33 E17:E20 E24:E25 E29 E4:E5 E8:E9">
    <cfRule type="expression" dxfId="1449" priority="11200" stopIfTrue="1">
      <formula>IF(AND($D4&lt;$E4,ISNUMBER($D4),ISNUMBER($E4)),1,0)</formula>
    </cfRule>
  </conditionalFormatting>
  <conditionalFormatting sqref="G17:G20 G24:G25 G29 G33 G4:G9">
    <cfRule type="expression" dxfId="1448" priority="11185" stopIfTrue="1">
      <formula>IF(AND($G4&gt;$H4,ISNUMBER($G4),ISNUMBER($H4)),1,0)</formula>
    </cfRule>
  </conditionalFormatting>
  <conditionalFormatting sqref="H17:H20 H24:H25 H29 H33 H4:H9">
    <cfRule type="expression" dxfId="1447" priority="11184" stopIfTrue="1">
      <formula>IF(AND($G4&lt;$H4,ISNUMBER($G4),ISNUMBER($H4)),1,0)</formula>
    </cfRule>
  </conditionalFormatting>
  <conditionalFormatting sqref="C4 C17:C20 C24:C25 C29 C33">
    <cfRule type="expression" dxfId="1446" priority="11246" stopIfTrue="1">
      <formula>IF($C4=#REF!,1,0)</formula>
    </cfRule>
    <cfRule type="expression" dxfId="1445" priority="11247" stopIfTrue="1">
      <formula>IF($F4=#REF!,1,0)</formula>
    </cfRule>
  </conditionalFormatting>
  <conditionalFormatting sqref="F4 F17:F20 F24:F25 F29 F33">
    <cfRule type="expression" dxfId="1444" priority="11252" stopIfTrue="1">
      <formula>IF($F4=#REF!,1,0)</formula>
    </cfRule>
    <cfRule type="expression" dxfId="1443" priority="11253" stopIfTrue="1">
      <formula>IF($C4=#REF!,1,0)</formula>
    </cfRule>
  </conditionalFormatting>
  <conditionalFormatting sqref="F5">
    <cfRule type="expression" dxfId="1442" priority="11272" stopIfTrue="1">
      <formula>IF($F5=#REF!,1,0)</formula>
    </cfRule>
    <cfRule type="expression" dxfId="1441" priority="11273" stopIfTrue="1">
      <formula>IF($C5=#REF!,1,0)</formula>
    </cfRule>
  </conditionalFormatting>
  <conditionalFormatting sqref="C5">
    <cfRule type="expression" dxfId="1440" priority="11274" stopIfTrue="1">
      <formula>IF($C5=#REF!,1,0)</formula>
    </cfRule>
    <cfRule type="expression" dxfId="1439" priority="11275" stopIfTrue="1">
      <formula>IF($F5=#REF!,1,0)</formula>
    </cfRule>
  </conditionalFormatting>
  <conditionalFormatting sqref="D6:D7">
    <cfRule type="expression" dxfId="1438" priority="4697" stopIfTrue="1">
      <formula>IF(AND($D6&gt;$E6,ISNUMBER($D6),ISNUMBER($E6)),1,0)</formula>
    </cfRule>
  </conditionalFormatting>
  <conditionalFormatting sqref="E6:E7">
    <cfRule type="expression" dxfId="1437" priority="4696" stopIfTrue="1">
      <formula>IF(AND($D6&lt;$E6,ISNUMBER($D6),ISNUMBER($E6)),1,0)</formula>
    </cfRule>
  </conditionalFormatting>
  <conditionalFormatting sqref="C7">
    <cfRule type="expression" dxfId="1436" priority="4698" stopIfTrue="1">
      <formula>IF($C7=#REF!,1,0)</formula>
    </cfRule>
    <cfRule type="expression" dxfId="1435" priority="4699" stopIfTrue="1">
      <formula>IF($F7=#REF!,1,0)</formula>
    </cfRule>
  </conditionalFormatting>
  <conditionalFormatting sqref="F6:F7">
    <cfRule type="expression" dxfId="1434" priority="4700" stopIfTrue="1">
      <formula>IF($F6=#REF!,1,0)</formula>
    </cfRule>
    <cfRule type="expression" dxfId="1433" priority="4701" stopIfTrue="1">
      <formula>IF($C6=#REF!,1,0)</formula>
    </cfRule>
  </conditionalFormatting>
  <conditionalFormatting sqref="C6">
    <cfRule type="expression" dxfId="1432" priority="4702" stopIfTrue="1">
      <formula>IF($C6=#REF!,1,0)</formula>
    </cfRule>
    <cfRule type="expression" dxfId="1431" priority="4703" stopIfTrue="1">
      <formula>IF($F6=#REF!,1,0)</formula>
    </cfRule>
  </conditionalFormatting>
  <conditionalFormatting sqref="C8:C9">
    <cfRule type="expression" dxfId="1430" priority="4694" stopIfTrue="1">
      <formula>IF($C8=#REF!,1,0)</formula>
    </cfRule>
    <cfRule type="expression" dxfId="1429" priority="4695" stopIfTrue="1">
      <formula>IF($F8=#REF!,1,0)</formula>
    </cfRule>
  </conditionalFormatting>
  <conditionalFormatting sqref="F8:F9">
    <cfRule type="expression" dxfId="1428" priority="4692" stopIfTrue="1">
      <formula>IF($F8=#REF!,1,0)</formula>
    </cfRule>
    <cfRule type="expression" dxfId="1427" priority="4693" stopIfTrue="1">
      <formula>IF($C8=#REF!,1,0)</formula>
    </cfRule>
  </conditionalFormatting>
  <conditionalFormatting sqref="AR33">
    <cfRule type="expression" dxfId="1426" priority="1763" stopIfTrue="1">
      <formula>IF($F33=#REF!,1,0)</formula>
    </cfRule>
    <cfRule type="expression" dxfId="1425" priority="1764" stopIfTrue="1">
      <formula>IF($C33=#REF!,1,0)</formula>
    </cfRule>
  </conditionalFormatting>
  <conditionalFormatting sqref="GL17:GL20">
    <cfRule type="expression" dxfId="1424" priority="2119" stopIfTrue="1">
      <formula>IF($F17=#REF!,1,0)</formula>
    </cfRule>
    <cfRule type="expression" dxfId="1423" priority="2120" stopIfTrue="1">
      <formula>IF($C17=#REF!,1,0)</formula>
    </cfRule>
  </conditionalFormatting>
  <conditionalFormatting sqref="GG17:GG20">
    <cfRule type="expression" dxfId="1422" priority="2117" stopIfTrue="1">
      <formula>IF($F17=#REF!,1,0)</formula>
    </cfRule>
    <cfRule type="expression" dxfId="1421" priority="2118" stopIfTrue="1">
      <formula>IF($C17=#REF!,1,0)</formula>
    </cfRule>
  </conditionalFormatting>
  <conditionalFormatting sqref="GV29">
    <cfRule type="expression" dxfId="1420" priority="2071" stopIfTrue="1">
      <formula>IF($F29=#REF!,1,0)</formula>
    </cfRule>
    <cfRule type="expression" dxfId="1419" priority="2072" stopIfTrue="1">
      <formula>IF($C29=#REF!,1,0)</formula>
    </cfRule>
  </conditionalFormatting>
  <conditionalFormatting sqref="GV25">
    <cfRule type="expression" dxfId="1418" priority="2073" stopIfTrue="1">
      <formula>IF($F25=#REF!,1,0)</formula>
    </cfRule>
    <cfRule type="expression" dxfId="1417" priority="2074" stopIfTrue="1">
      <formula>IF($C25=#REF!,1,0)</formula>
    </cfRule>
  </conditionalFormatting>
  <conditionalFormatting sqref="BQ29">
    <cfRule type="expression" dxfId="1416" priority="1611" stopIfTrue="1">
      <formula>IF($F29=#REF!,1,0)</formula>
    </cfRule>
    <cfRule type="expression" dxfId="1415" priority="1612" stopIfTrue="1">
      <formula>IF($C29=#REF!,1,0)</formula>
    </cfRule>
  </conditionalFormatting>
  <conditionalFormatting sqref="AC17:AC20">
    <cfRule type="expression" dxfId="1414" priority="1743" stopIfTrue="1">
      <formula>IF($F17=#REF!,1,0)</formula>
    </cfRule>
    <cfRule type="expression" dxfId="1413" priority="1744" stopIfTrue="1">
      <formula>IF($C17=#REF!,1,0)</formula>
    </cfRule>
  </conditionalFormatting>
  <conditionalFormatting sqref="GG29">
    <cfRule type="expression" dxfId="1412" priority="2121" stopIfTrue="1">
      <formula>IF($F29=#REF!,1,0)</formula>
    </cfRule>
    <cfRule type="expression" dxfId="1411" priority="2122" stopIfTrue="1">
      <formula>IF($C29=#REF!,1,0)</formula>
    </cfRule>
  </conditionalFormatting>
  <conditionalFormatting sqref="GL24">
    <cfRule type="expression" dxfId="1410" priority="2109" stopIfTrue="1">
      <formula>IF($F24=#REF!,1,0)</formula>
    </cfRule>
    <cfRule type="expression" dxfId="1409" priority="2110" stopIfTrue="1">
      <formula>IF($C24=#REF!,1,0)</formula>
    </cfRule>
  </conditionalFormatting>
  <conditionalFormatting sqref="GQ17:GQ20">
    <cfRule type="expression" dxfId="1408" priority="2083" stopIfTrue="1">
      <formula>IF($F17=#REF!,1,0)</formula>
    </cfRule>
    <cfRule type="expression" dxfId="1407" priority="2084" stopIfTrue="1">
      <formula>IF($C17=#REF!,1,0)</formula>
    </cfRule>
  </conditionalFormatting>
  <conditionalFormatting sqref="CP29">
    <cfRule type="expression" dxfId="1406" priority="1663" stopIfTrue="1">
      <formula>IF($F29=#REF!,1,0)</formula>
    </cfRule>
    <cfRule type="expression" dxfId="1405" priority="1664" stopIfTrue="1">
      <formula>IF($C29=#REF!,1,0)</formula>
    </cfRule>
  </conditionalFormatting>
  <conditionalFormatting sqref="GV33">
    <cfRule type="expression" dxfId="1404" priority="2069" stopIfTrue="1">
      <formula>IF($F33=#REF!,1,0)</formula>
    </cfRule>
    <cfRule type="expression" dxfId="1403" priority="2070" stopIfTrue="1">
      <formula>IF($C33=#REF!,1,0)</formula>
    </cfRule>
  </conditionalFormatting>
  <conditionalFormatting sqref="CF24">
    <cfRule type="expression" dxfId="1402" priority="1633" stopIfTrue="1">
      <formula>IF($F24=#REF!,1,0)</formula>
    </cfRule>
    <cfRule type="expression" dxfId="1401" priority="1634" stopIfTrue="1">
      <formula>IF($C24=#REF!,1,0)</formula>
    </cfRule>
  </conditionalFormatting>
  <conditionalFormatting sqref="BQ24:BQ25 BQ29 BQ33">
    <cfRule type="expression" dxfId="1400" priority="1621" stopIfTrue="1">
      <formula>IF($F24=#REF!,1,0)</formula>
    </cfRule>
    <cfRule type="expression" dxfId="1399" priority="1622" stopIfTrue="1">
      <formula>IF($C24=#REF!,1,0)</formula>
    </cfRule>
  </conditionalFormatting>
  <conditionalFormatting sqref="BV33">
    <cfRule type="expression" dxfId="1398" priority="1593" stopIfTrue="1">
      <formula>IF($F33=#REF!,1,0)</formula>
    </cfRule>
    <cfRule type="expression" dxfId="1397" priority="1594" stopIfTrue="1">
      <formula>IF($C33=#REF!,1,0)</formula>
    </cfRule>
  </conditionalFormatting>
  <conditionalFormatting sqref="BV29">
    <cfRule type="expression" dxfId="1396" priority="1595" stopIfTrue="1">
      <formula>IF($F29=#REF!,1,0)</formula>
    </cfRule>
    <cfRule type="expression" dxfId="1395" priority="1596" stopIfTrue="1">
      <formula>IF($C29=#REF!,1,0)</formula>
    </cfRule>
  </conditionalFormatting>
  <conditionalFormatting sqref="GE33 GE24:GE25 GE29">
    <cfRule type="expression" dxfId="1394" priority="2128" stopIfTrue="1">
      <formula>IF(AND($D24&gt;$E24,ISNUMBER($D24),ISNUMBER($E24)),1,0)</formula>
    </cfRule>
  </conditionalFormatting>
  <conditionalFormatting sqref="GF33 GF24:GF25 GF29">
    <cfRule type="expression" dxfId="1393" priority="2127" stopIfTrue="1">
      <formula>IF(AND($D24&lt;$E24,ISNUMBER($D24),ISNUMBER($E24)),1,0)</formula>
    </cfRule>
  </conditionalFormatting>
  <conditionalFormatting sqref="GH24:GH25 GH29 GH33">
    <cfRule type="expression" dxfId="1392" priority="2126" stopIfTrue="1">
      <formula>IF(AND($G24&gt;$H24,ISNUMBER($G24),ISNUMBER($H24)),1,0)</formula>
    </cfRule>
  </conditionalFormatting>
  <conditionalFormatting sqref="GI24:GI25 GI29 GI33">
    <cfRule type="expression" dxfId="1391" priority="2125" stopIfTrue="1">
      <formula>IF(AND($G24&lt;$H24,ISNUMBER($G24),ISNUMBER($H24)),1,0)</formula>
    </cfRule>
  </conditionalFormatting>
  <conditionalFormatting sqref="GD24:GD25 GD29 GD33">
    <cfRule type="expression" dxfId="1390" priority="2129" stopIfTrue="1">
      <formula>IF($C24=#REF!,1,0)</formula>
    </cfRule>
    <cfRule type="expression" dxfId="1389" priority="2130" stopIfTrue="1">
      <formula>IF($F24=#REF!,1,0)</formula>
    </cfRule>
  </conditionalFormatting>
  <conditionalFormatting sqref="GG24:GG25 GG29 GG33">
    <cfRule type="expression" dxfId="1388" priority="2131" stopIfTrue="1">
      <formula>IF($F24=#REF!,1,0)</formula>
    </cfRule>
    <cfRule type="expression" dxfId="1387" priority="2132" stopIfTrue="1">
      <formula>IF($C24=#REF!,1,0)</formula>
    </cfRule>
  </conditionalFormatting>
  <conditionalFormatting sqref="GD29">
    <cfRule type="expression" dxfId="1386" priority="2123" stopIfTrue="1">
      <formula>IF($C29=#REF!,1,0)</formula>
    </cfRule>
    <cfRule type="expression" dxfId="1385" priority="2124" stopIfTrue="1">
      <formula>IF($F29=#REF!,1,0)</formula>
    </cfRule>
  </conditionalFormatting>
  <conditionalFormatting sqref="S29">
    <cfRule type="expression" dxfId="1384" priority="1713" stopIfTrue="1">
      <formula>IF($F29=#REF!,1,0)</formula>
    </cfRule>
    <cfRule type="expression" dxfId="1383" priority="1714" stopIfTrue="1">
      <formula>IF($C29=#REF!,1,0)</formula>
    </cfRule>
  </conditionalFormatting>
  <conditionalFormatting sqref="X17:X20">
    <cfRule type="expression" dxfId="1382" priority="1711" stopIfTrue="1">
      <formula>IF($F17=#REF!,1,0)</formula>
    </cfRule>
    <cfRule type="expression" dxfId="1381" priority="1712" stopIfTrue="1">
      <formula>IF($C17=#REF!,1,0)</formula>
    </cfRule>
  </conditionalFormatting>
  <conditionalFormatting sqref="CF17:CF20">
    <cfRule type="expression" dxfId="1380" priority="1643" stopIfTrue="1">
      <formula>IF($F17=#REF!,1,0)</formula>
    </cfRule>
    <cfRule type="expression" dxfId="1379" priority="1644" stopIfTrue="1">
      <formula>IF($C17=#REF!,1,0)</formula>
    </cfRule>
  </conditionalFormatting>
  <conditionalFormatting sqref="CA29">
    <cfRule type="expression" dxfId="1378" priority="1645" stopIfTrue="1">
      <formula>IF($F29=#REF!,1,0)</formula>
    </cfRule>
    <cfRule type="expression" dxfId="1377" priority="1646" stopIfTrue="1">
      <formula>IF($C29=#REF!,1,0)</formula>
    </cfRule>
  </conditionalFormatting>
  <conditionalFormatting sqref="CF25">
    <cfRule type="expression" dxfId="1376" priority="1631" stopIfTrue="1">
      <formula>IF($F25=#REF!,1,0)</formula>
    </cfRule>
    <cfRule type="expression" dxfId="1375" priority="1632" stopIfTrue="1">
      <formula>IF($C25=#REF!,1,0)</formula>
    </cfRule>
  </conditionalFormatting>
  <conditionalFormatting sqref="BL25">
    <cfRule type="expression" dxfId="1374" priority="1563" stopIfTrue="1">
      <formula>IF($F25=#REF!,1,0)</formula>
    </cfRule>
    <cfRule type="expression" dxfId="1373" priority="1564" stopIfTrue="1">
      <formula>IF($C25=#REF!,1,0)</formula>
    </cfRule>
  </conditionalFormatting>
  <conditionalFormatting sqref="BL24">
    <cfRule type="expression" dxfId="1372" priority="1565" stopIfTrue="1">
      <formula>IF($F24=#REF!,1,0)</formula>
    </cfRule>
    <cfRule type="expression" dxfId="1371" priority="1566" stopIfTrue="1">
      <formula>IF($C24=#REF!,1,0)</formula>
    </cfRule>
  </conditionalFormatting>
  <conditionalFormatting sqref="IE24:IE25 IE29 IE33">
    <cfRule type="expression" dxfId="1370" priority="1961" stopIfTrue="1">
      <formula>IF($F24=#REF!,1,0)</formula>
    </cfRule>
    <cfRule type="expression" dxfId="1369" priority="1962" stopIfTrue="1">
      <formula>IF($C24=#REF!,1,0)</formula>
    </cfRule>
  </conditionalFormatting>
  <conditionalFormatting sqref="GL33">
    <cfRule type="expression" dxfId="1368" priority="2103" stopIfTrue="1">
      <formula>IF($F33=#REF!,1,0)</formula>
    </cfRule>
    <cfRule type="expression" dxfId="1367" priority="2104" stopIfTrue="1">
      <formula>IF($C33=#REF!,1,0)</formula>
    </cfRule>
  </conditionalFormatting>
  <conditionalFormatting sqref="CA24:CA25 CA29 CA33">
    <cfRule type="expression" dxfId="1366" priority="1655" stopIfTrue="1">
      <formula>IF($F24=#REF!,1,0)</formula>
    </cfRule>
    <cfRule type="expression" dxfId="1365" priority="1656" stopIfTrue="1">
      <formula>IF($C24=#REF!,1,0)</formula>
    </cfRule>
  </conditionalFormatting>
  <conditionalFormatting sqref="CA17:CA20">
    <cfRule type="expression" dxfId="1364" priority="1641" stopIfTrue="1">
      <formula>IF($F17=#REF!,1,0)</formula>
    </cfRule>
    <cfRule type="expression" dxfId="1363" priority="1642" stopIfTrue="1">
      <formula>IF($C17=#REF!,1,0)</formula>
    </cfRule>
  </conditionalFormatting>
  <conditionalFormatting sqref="D10">
    <cfRule type="expression" dxfId="1362" priority="2828" stopIfTrue="1">
      <formula>IF(AND($D10&gt;$E10,ISNUMBER($D10),ISNUMBER($E10)),1,0)</formula>
    </cfRule>
  </conditionalFormatting>
  <conditionalFormatting sqref="E10">
    <cfRule type="expression" dxfId="1361" priority="2827" stopIfTrue="1">
      <formula>IF(AND($D10&lt;$E10,ISNUMBER($D10),ISNUMBER($E10)),1,0)</formula>
    </cfRule>
  </conditionalFormatting>
  <conditionalFormatting sqref="D11">
    <cfRule type="expression" dxfId="1360" priority="2822" stopIfTrue="1">
      <formula>IF(AND($D11&gt;$E11,ISNUMBER($D11),ISNUMBER($E11)),1,0)</formula>
    </cfRule>
  </conditionalFormatting>
  <conditionalFormatting sqref="E11">
    <cfRule type="expression" dxfId="1359" priority="2821" stopIfTrue="1">
      <formula>IF(AND($D11&lt;$E11,ISNUMBER($D11),ISNUMBER($E11)),1,0)</formula>
    </cfRule>
  </conditionalFormatting>
  <conditionalFormatting sqref="G11">
    <cfRule type="expression" dxfId="1358" priority="2820" stopIfTrue="1">
      <formula>IF(AND($G11&gt;$H11,ISNUMBER($G11),ISNUMBER($H11)),1,0)</formula>
    </cfRule>
  </conditionalFormatting>
  <conditionalFormatting sqref="H11">
    <cfRule type="expression" dxfId="1357" priority="2819" stopIfTrue="1">
      <formula>IF(AND($G11&lt;$H11,ISNUMBER($G11),ISNUMBER($H11)),1,0)</formula>
    </cfRule>
  </conditionalFormatting>
  <conditionalFormatting sqref="C11">
    <cfRule type="expression" dxfId="1356" priority="2823" stopIfTrue="1">
      <formula>IF($C11=#REF!,1,0)</formula>
    </cfRule>
    <cfRule type="expression" dxfId="1355" priority="2824" stopIfTrue="1">
      <formula>IF($F11=#REF!,1,0)</formula>
    </cfRule>
  </conditionalFormatting>
  <conditionalFormatting sqref="F11">
    <cfRule type="expression" dxfId="1354" priority="2825" stopIfTrue="1">
      <formula>IF($F11=#REF!,1,0)</formula>
    </cfRule>
    <cfRule type="expression" dxfId="1353" priority="2826" stopIfTrue="1">
      <formula>IF($C11=#REF!,1,0)</formula>
    </cfRule>
  </conditionalFormatting>
  <conditionalFormatting sqref="F29">
    <cfRule type="expression" dxfId="1352" priority="2787" stopIfTrue="1">
      <formula>IF($F29=#REF!,1,0)</formula>
    </cfRule>
    <cfRule type="expression" dxfId="1351" priority="2788" stopIfTrue="1">
      <formula>IF($C29=#REF!,1,0)</formula>
    </cfRule>
  </conditionalFormatting>
  <conditionalFormatting sqref="S17:S20">
    <cfRule type="expression" dxfId="1350" priority="1709" stopIfTrue="1">
      <formula>IF($F17=#REF!,1,0)</formula>
    </cfRule>
    <cfRule type="expression" dxfId="1349" priority="1710" stopIfTrue="1">
      <formula>IF($C17=#REF!,1,0)</formula>
    </cfRule>
  </conditionalFormatting>
  <conditionalFormatting sqref="C29">
    <cfRule type="expression" dxfId="1348" priority="2789" stopIfTrue="1">
      <formula>IF($C29=#REF!,1,0)</formula>
    </cfRule>
    <cfRule type="expression" dxfId="1347" priority="2790" stopIfTrue="1">
      <formula>IF($F29=#REF!,1,0)</formula>
    </cfRule>
  </conditionalFormatting>
  <conditionalFormatting sqref="GY33 GY24:GY25 GY29">
    <cfRule type="expression" dxfId="1346" priority="1856" stopIfTrue="1">
      <formula>IF(AND($D24&gt;$E24,ISNUMBER($D24),ISNUMBER($E24)),1,0)</formula>
    </cfRule>
  </conditionalFormatting>
  <conditionalFormatting sqref="GZ33 GZ24:GZ25 GZ29">
    <cfRule type="expression" dxfId="1345" priority="1855" stopIfTrue="1">
      <formula>IF(AND($D24&lt;$E24,ISNUMBER($D24),ISNUMBER($E24)),1,0)</formula>
    </cfRule>
  </conditionalFormatting>
  <conditionalFormatting sqref="HB24:HB25 HB29 HB33">
    <cfRule type="expression" dxfId="1344" priority="1854" stopIfTrue="1">
      <formula>IF(AND($G24&gt;$H24,ISNUMBER($G24),ISNUMBER($H24)),1,0)</formula>
    </cfRule>
  </conditionalFormatting>
  <conditionalFormatting sqref="HC24:HC25 HC29 HC33">
    <cfRule type="expression" dxfId="1343" priority="1853" stopIfTrue="1">
      <formula>IF(AND($G24&lt;$H24,ISNUMBER($G24),ISNUMBER($H24)),1,0)</formula>
    </cfRule>
  </conditionalFormatting>
  <conditionalFormatting sqref="GX24:GX25 GX29 GX33">
    <cfRule type="expression" dxfId="1342" priority="1857" stopIfTrue="1">
      <formula>IF($C24=#REF!,1,0)</formula>
    </cfRule>
    <cfRule type="expression" dxfId="1341" priority="1858" stopIfTrue="1">
      <formula>IF($F24=#REF!,1,0)</formula>
    </cfRule>
  </conditionalFormatting>
  <conditionalFormatting sqref="HA24:HA25 HA29 HA33">
    <cfRule type="expression" dxfId="1340" priority="1859" stopIfTrue="1">
      <formula>IF($F24=#REF!,1,0)</formula>
    </cfRule>
    <cfRule type="expression" dxfId="1339" priority="1860" stopIfTrue="1">
      <formula>IF($C24=#REF!,1,0)</formula>
    </cfRule>
  </conditionalFormatting>
  <conditionalFormatting sqref="GX29">
    <cfRule type="expression" dxfId="1338" priority="1851" stopIfTrue="1">
      <formula>IF($C29=#REF!,1,0)</formula>
    </cfRule>
    <cfRule type="expression" dxfId="1337" priority="1852" stopIfTrue="1">
      <formula>IF($F29=#REF!,1,0)</formula>
    </cfRule>
  </conditionalFormatting>
  <conditionalFormatting sqref="HA29">
    <cfRule type="expression" dxfId="1336" priority="1849" stopIfTrue="1">
      <formula>IF($F29=#REF!,1,0)</formula>
    </cfRule>
    <cfRule type="expression" dxfId="1335" priority="1850" stopIfTrue="1">
      <formula>IF($C29=#REF!,1,0)</formula>
    </cfRule>
  </conditionalFormatting>
  <conditionalFormatting sqref="HF29">
    <cfRule type="expression" dxfId="1334" priority="1833" stopIfTrue="1">
      <formula>IF($F29=#REF!,1,0)</formula>
    </cfRule>
    <cfRule type="expression" dxfId="1333" priority="1834" stopIfTrue="1">
      <formula>IF($C29=#REF!,1,0)</formula>
    </cfRule>
  </conditionalFormatting>
  <conditionalFormatting sqref="HF25">
    <cfRule type="expression" dxfId="1332" priority="1835" stopIfTrue="1">
      <formula>IF($F25=#REF!,1,0)</formula>
    </cfRule>
    <cfRule type="expression" dxfId="1331" priority="1836" stopIfTrue="1">
      <formula>IF($C25=#REF!,1,0)</formula>
    </cfRule>
  </conditionalFormatting>
  <conditionalFormatting sqref="GY17:GY20">
    <cfRule type="expression" dxfId="1330" priority="1842" stopIfTrue="1">
      <formula>IF(AND($D17&gt;$E17,ISNUMBER($D17),ISNUMBER($E17)),1,0)</formula>
    </cfRule>
  </conditionalFormatting>
  <conditionalFormatting sqref="GZ17:GZ20">
    <cfRule type="expression" dxfId="1329" priority="1841" stopIfTrue="1">
      <formula>IF(AND($D17&lt;$E17,ISNUMBER($D17),ISNUMBER($E17)),1,0)</formula>
    </cfRule>
  </conditionalFormatting>
  <conditionalFormatting sqref="HB17:HB20">
    <cfRule type="expression" dxfId="1328" priority="1840" stopIfTrue="1">
      <formula>IF(AND($G17&gt;$H17,ISNUMBER($G17),ISNUMBER($H17)),1,0)</formula>
    </cfRule>
  </conditionalFormatting>
  <conditionalFormatting sqref="HC17:HC20">
    <cfRule type="expression" dxfId="1327" priority="1839" stopIfTrue="1">
      <formula>IF(AND($G17&lt;$H17,ISNUMBER($G17),ISNUMBER($H17)),1,0)</formula>
    </cfRule>
  </conditionalFormatting>
  <conditionalFormatting sqref="GX17:GX20">
    <cfRule type="expression" dxfId="1326" priority="1843" stopIfTrue="1">
      <formula>IF($C17=#REF!,1,0)</formula>
    </cfRule>
    <cfRule type="expression" dxfId="1325" priority="1844" stopIfTrue="1">
      <formula>IF($F17=#REF!,1,0)</formula>
    </cfRule>
  </conditionalFormatting>
  <conditionalFormatting sqref="HA17:HA20">
    <cfRule type="expression" dxfId="1324" priority="1845" stopIfTrue="1">
      <formula>IF($F17=#REF!,1,0)</formula>
    </cfRule>
    <cfRule type="expression" dxfId="1323" priority="1846" stopIfTrue="1">
      <formula>IF($C17=#REF!,1,0)</formula>
    </cfRule>
  </conditionalFormatting>
  <conditionalFormatting sqref="HF17:HF20">
    <cfRule type="expression" dxfId="1322" priority="1847" stopIfTrue="1">
      <formula>IF($F17=#REF!,1,0)</formula>
    </cfRule>
    <cfRule type="expression" dxfId="1321" priority="1848" stopIfTrue="1">
      <formula>IF($C17=#REF!,1,0)</formula>
    </cfRule>
  </conditionalFormatting>
  <conditionalFormatting sqref="HF24">
    <cfRule type="expression" dxfId="1320" priority="1837" stopIfTrue="1">
      <formula>IF($F24=#REF!,1,0)</formula>
    </cfRule>
    <cfRule type="expression" dxfId="1319" priority="1838" stopIfTrue="1">
      <formula>IF($C24=#REF!,1,0)</formula>
    </cfRule>
  </conditionalFormatting>
  <conditionalFormatting sqref="HF33">
    <cfRule type="expression" dxfId="1318" priority="1831" stopIfTrue="1">
      <formula>IF($F33=#REF!,1,0)</formula>
    </cfRule>
    <cfRule type="expression" dxfId="1317" priority="1832" stopIfTrue="1">
      <formula>IF($C33=#REF!,1,0)</formula>
    </cfRule>
  </conditionalFormatting>
  <conditionalFormatting sqref="BO33 BO24:BO25 BO29">
    <cfRule type="expression" dxfId="1316" priority="1618" stopIfTrue="1">
      <formula>IF(AND($D24&gt;$E24,ISNUMBER($D24),ISNUMBER($E24)),1,0)</formula>
    </cfRule>
  </conditionalFormatting>
  <conditionalFormatting sqref="BP33 BP24:BP25 BP29">
    <cfRule type="expression" dxfId="1315" priority="1617" stopIfTrue="1">
      <formula>IF(AND($D24&lt;$E24,ISNUMBER($D24),ISNUMBER($E24)),1,0)</formula>
    </cfRule>
  </conditionalFormatting>
  <conditionalFormatting sqref="BR24:BR25 BR29 BR33">
    <cfRule type="expression" dxfId="1314" priority="1616" stopIfTrue="1">
      <formula>IF(AND($G24&gt;$H24,ISNUMBER($G24),ISNUMBER($H24)),1,0)</formula>
    </cfRule>
  </conditionalFormatting>
  <conditionalFormatting sqref="BS24:BS25 BS29 BS33">
    <cfRule type="expression" dxfId="1313" priority="1615" stopIfTrue="1">
      <formula>IF(AND($G24&lt;$H24,ISNUMBER($G24),ISNUMBER($H24)),1,0)</formula>
    </cfRule>
  </conditionalFormatting>
  <conditionalFormatting sqref="BN24:BN25 BN29 BN33">
    <cfRule type="expression" dxfId="1312" priority="1619" stopIfTrue="1">
      <formula>IF($C24=#REF!,1,0)</formula>
    </cfRule>
    <cfRule type="expression" dxfId="1311" priority="1620" stopIfTrue="1">
      <formula>IF($F24=#REF!,1,0)</formula>
    </cfRule>
  </conditionalFormatting>
  <conditionalFormatting sqref="BN29">
    <cfRule type="expression" dxfId="1310" priority="1613" stopIfTrue="1">
      <formula>IF($C29=#REF!,1,0)</formula>
    </cfRule>
    <cfRule type="expression" dxfId="1309" priority="1614" stopIfTrue="1">
      <formula>IF($F29=#REF!,1,0)</formula>
    </cfRule>
  </conditionalFormatting>
  <conditionalFormatting sqref="BV25">
    <cfRule type="expression" dxfId="1308" priority="1597" stopIfTrue="1">
      <formula>IF($F25=#REF!,1,0)</formula>
    </cfRule>
    <cfRule type="expression" dxfId="1307" priority="1598" stopIfTrue="1">
      <formula>IF($C25=#REF!,1,0)</formula>
    </cfRule>
  </conditionalFormatting>
  <conditionalFormatting sqref="BO17:BO20">
    <cfRule type="expression" dxfId="1306" priority="1604" stopIfTrue="1">
      <formula>IF(AND($D17&gt;$E17,ISNUMBER($D17),ISNUMBER($E17)),1,0)</formula>
    </cfRule>
  </conditionalFormatting>
  <conditionalFormatting sqref="BP17:BP20">
    <cfRule type="expression" dxfId="1305" priority="1603" stopIfTrue="1">
      <formula>IF(AND($D17&lt;$E17,ISNUMBER($D17),ISNUMBER($E17)),1,0)</formula>
    </cfRule>
  </conditionalFormatting>
  <conditionalFormatting sqref="BR17:BR20">
    <cfRule type="expression" dxfId="1304" priority="1602" stopIfTrue="1">
      <formula>IF(AND($G17&gt;$H17,ISNUMBER($G17),ISNUMBER($H17)),1,0)</formula>
    </cfRule>
  </conditionalFormatting>
  <conditionalFormatting sqref="BS17:BS20">
    <cfRule type="expression" dxfId="1303" priority="1601" stopIfTrue="1">
      <formula>IF(AND($G17&lt;$H17,ISNUMBER($G17),ISNUMBER($H17)),1,0)</formula>
    </cfRule>
  </conditionalFormatting>
  <conditionalFormatting sqref="BN17:BN20">
    <cfRule type="expression" dxfId="1302" priority="1605" stopIfTrue="1">
      <formula>IF($C17=#REF!,1,0)</formula>
    </cfRule>
    <cfRule type="expression" dxfId="1301" priority="1606" stopIfTrue="1">
      <formula>IF($F17=#REF!,1,0)</formula>
    </cfRule>
  </conditionalFormatting>
  <conditionalFormatting sqref="BQ17:BQ20">
    <cfRule type="expression" dxfId="1300" priority="1607" stopIfTrue="1">
      <formula>IF($F17=#REF!,1,0)</formula>
    </cfRule>
    <cfRule type="expression" dxfId="1299" priority="1608" stopIfTrue="1">
      <formula>IF($C17=#REF!,1,0)</formula>
    </cfRule>
  </conditionalFormatting>
  <conditionalFormatting sqref="BV17:BV20">
    <cfRule type="expression" dxfId="1298" priority="1609" stopIfTrue="1">
      <formula>IF($F17=#REF!,1,0)</formula>
    </cfRule>
    <cfRule type="expression" dxfId="1297" priority="1610" stopIfTrue="1">
      <formula>IF($C17=#REF!,1,0)</formula>
    </cfRule>
  </conditionalFormatting>
  <conditionalFormatting sqref="BV24">
    <cfRule type="expression" dxfId="1296" priority="1599" stopIfTrue="1">
      <formula>IF($F24=#REF!,1,0)</formula>
    </cfRule>
    <cfRule type="expression" dxfId="1295" priority="1600" stopIfTrue="1">
      <formula>IF($C24=#REF!,1,0)</formula>
    </cfRule>
  </conditionalFormatting>
  <conditionalFormatting sqref="BE33 BE24:BE25 BE29">
    <cfRule type="expression" dxfId="1294" priority="1584" stopIfTrue="1">
      <formula>IF(AND($D24&gt;$E24,ISNUMBER($D24),ISNUMBER($E24)),1,0)</formula>
    </cfRule>
  </conditionalFormatting>
  <conditionalFormatting sqref="BF33 BF24:BF25 BF29">
    <cfRule type="expression" dxfId="1293" priority="1583" stopIfTrue="1">
      <formula>IF(AND($D24&lt;$E24,ISNUMBER($D24),ISNUMBER($E24)),1,0)</formula>
    </cfRule>
  </conditionalFormatting>
  <conditionalFormatting sqref="BH24:BH25 BH29 BH33">
    <cfRule type="expression" dxfId="1292" priority="1582" stopIfTrue="1">
      <formula>IF(AND($G24&gt;$H24,ISNUMBER($G24),ISNUMBER($H24)),1,0)</formula>
    </cfRule>
  </conditionalFormatting>
  <conditionalFormatting sqref="BI24:BI25 BI29 BI33">
    <cfRule type="expression" dxfId="1291" priority="1581" stopIfTrue="1">
      <formula>IF(AND($G24&lt;$H24,ISNUMBER($G24),ISNUMBER($H24)),1,0)</formula>
    </cfRule>
  </conditionalFormatting>
  <conditionalFormatting sqref="BD24:BD25 BD29 BD33">
    <cfRule type="expression" dxfId="1290" priority="1585" stopIfTrue="1">
      <formula>IF($C24=#REF!,1,0)</formula>
    </cfRule>
    <cfRule type="expression" dxfId="1289" priority="1586" stopIfTrue="1">
      <formula>IF($F24=#REF!,1,0)</formula>
    </cfRule>
  </conditionalFormatting>
  <conditionalFormatting sqref="BG24:BG25 BG29 BG33">
    <cfRule type="expression" dxfId="1288" priority="1587" stopIfTrue="1">
      <formula>IF($F24=#REF!,1,0)</formula>
    </cfRule>
    <cfRule type="expression" dxfId="1287" priority="1588" stopIfTrue="1">
      <formula>IF($C24=#REF!,1,0)</formula>
    </cfRule>
  </conditionalFormatting>
  <conditionalFormatting sqref="BD29">
    <cfRule type="expression" dxfId="1286" priority="1579" stopIfTrue="1">
      <formula>IF($C29=#REF!,1,0)</formula>
    </cfRule>
    <cfRule type="expression" dxfId="1285" priority="1580" stopIfTrue="1">
      <formula>IF($F29=#REF!,1,0)</formula>
    </cfRule>
  </conditionalFormatting>
  <conditionalFormatting sqref="BG29">
    <cfRule type="expression" dxfId="1284" priority="1577" stopIfTrue="1">
      <formula>IF($F29=#REF!,1,0)</formula>
    </cfRule>
    <cfRule type="expression" dxfId="1283" priority="1578" stopIfTrue="1">
      <formula>IF($C29=#REF!,1,0)</formula>
    </cfRule>
  </conditionalFormatting>
  <conditionalFormatting sqref="BL29">
    <cfRule type="expression" dxfId="1282" priority="1561" stopIfTrue="1">
      <formula>IF($F29=#REF!,1,0)</formula>
    </cfRule>
    <cfRule type="expression" dxfId="1281" priority="1562" stopIfTrue="1">
      <formula>IF($C29=#REF!,1,0)</formula>
    </cfRule>
  </conditionalFormatting>
  <conditionalFormatting sqref="BE17:BE20">
    <cfRule type="expression" dxfId="1280" priority="1570" stopIfTrue="1">
      <formula>IF(AND($D17&gt;$E17,ISNUMBER($D17),ISNUMBER($E17)),1,0)</formula>
    </cfRule>
  </conditionalFormatting>
  <conditionalFormatting sqref="BF17:BF20">
    <cfRule type="expression" dxfId="1279" priority="1569" stopIfTrue="1">
      <formula>IF(AND($D17&lt;$E17,ISNUMBER($D17),ISNUMBER($E17)),1,0)</formula>
    </cfRule>
  </conditionalFormatting>
  <conditionalFormatting sqref="BH17:BH20">
    <cfRule type="expression" dxfId="1278" priority="1568" stopIfTrue="1">
      <formula>IF(AND($G17&gt;$H17,ISNUMBER($G17),ISNUMBER($H17)),1,0)</formula>
    </cfRule>
  </conditionalFormatting>
  <conditionalFormatting sqref="BI17:BI20">
    <cfRule type="expression" dxfId="1277" priority="1567" stopIfTrue="1">
      <formula>IF(AND($G17&lt;$H17,ISNUMBER($G17),ISNUMBER($H17)),1,0)</formula>
    </cfRule>
  </conditionalFormatting>
  <conditionalFormatting sqref="BD17:BD20">
    <cfRule type="expression" dxfId="1276" priority="1571" stopIfTrue="1">
      <formula>IF($C17=#REF!,1,0)</formula>
    </cfRule>
    <cfRule type="expression" dxfId="1275" priority="1572" stopIfTrue="1">
      <formula>IF($F17=#REF!,1,0)</formula>
    </cfRule>
  </conditionalFormatting>
  <conditionalFormatting sqref="BG17:BG20">
    <cfRule type="expression" dxfId="1274" priority="1573" stopIfTrue="1">
      <formula>IF($F17=#REF!,1,0)</formula>
    </cfRule>
    <cfRule type="expression" dxfId="1273" priority="1574" stopIfTrue="1">
      <formula>IF($C17=#REF!,1,0)</formula>
    </cfRule>
  </conditionalFormatting>
  <conditionalFormatting sqref="BL17:BL20">
    <cfRule type="expression" dxfId="1272" priority="1575" stopIfTrue="1">
      <formula>IF($F17=#REF!,1,0)</formula>
    </cfRule>
    <cfRule type="expression" dxfId="1271" priority="1576" stopIfTrue="1">
      <formula>IF($C17=#REF!,1,0)</formula>
    </cfRule>
  </conditionalFormatting>
  <conditionalFormatting sqref="BL33">
    <cfRule type="expression" dxfId="1270" priority="1559" stopIfTrue="1">
      <formula>IF($F33=#REF!,1,0)</formula>
    </cfRule>
    <cfRule type="expression" dxfId="1269" priority="1560" stopIfTrue="1">
      <formula>IF($C33=#REF!,1,0)</formula>
    </cfRule>
  </conditionalFormatting>
  <conditionalFormatting sqref="IC33 IC24:IC25 IC29">
    <cfRule type="expression" dxfId="1268" priority="1958" stopIfTrue="1">
      <formula>IF(AND($D24&gt;$E24,ISNUMBER($D24),ISNUMBER($E24)),1,0)</formula>
    </cfRule>
  </conditionalFormatting>
  <conditionalFormatting sqref="ID33 ID24:ID25 ID29">
    <cfRule type="expression" dxfId="1267" priority="1957" stopIfTrue="1">
      <formula>IF(AND($D24&lt;$E24,ISNUMBER($D24),ISNUMBER($E24)),1,0)</formula>
    </cfRule>
  </conditionalFormatting>
  <conditionalFormatting sqref="IF24:IF25 IF29 IF33">
    <cfRule type="expression" dxfId="1266" priority="1956" stopIfTrue="1">
      <formula>IF(AND($G24&gt;$H24,ISNUMBER($G24),ISNUMBER($H24)),1,0)</formula>
    </cfRule>
  </conditionalFormatting>
  <conditionalFormatting sqref="IG24:IG25 IG29 IG33">
    <cfRule type="expression" dxfId="1265" priority="1955" stopIfTrue="1">
      <formula>IF(AND($G24&lt;$H24,ISNUMBER($G24),ISNUMBER($H24)),1,0)</formula>
    </cfRule>
  </conditionalFormatting>
  <conditionalFormatting sqref="IB24:IB25 IB29 IB33">
    <cfRule type="expression" dxfId="1264" priority="1959" stopIfTrue="1">
      <formula>IF($C24=#REF!,1,0)</formula>
    </cfRule>
    <cfRule type="expression" dxfId="1263" priority="1960" stopIfTrue="1">
      <formula>IF($F24=#REF!,1,0)</formula>
    </cfRule>
  </conditionalFormatting>
  <conditionalFormatting sqref="DY24:DY25 DY29 DY33">
    <cfRule type="expression" dxfId="1262" priority="1553" stopIfTrue="1">
      <formula>IF($F24=#REF!,1,0)</formula>
    </cfRule>
    <cfRule type="expression" dxfId="1261" priority="1554" stopIfTrue="1">
      <formula>IF($C24=#REF!,1,0)</formula>
    </cfRule>
  </conditionalFormatting>
  <conditionalFormatting sqref="IB29">
    <cfRule type="expression" dxfId="1260" priority="1953" stopIfTrue="1">
      <formula>IF($C29=#REF!,1,0)</formula>
    </cfRule>
    <cfRule type="expression" dxfId="1259" priority="1954" stopIfTrue="1">
      <formula>IF($F29=#REF!,1,0)</formula>
    </cfRule>
  </conditionalFormatting>
  <conditionalFormatting sqref="IE29">
    <cfRule type="expression" dxfId="1258" priority="1951" stopIfTrue="1">
      <formula>IF($F29=#REF!,1,0)</formula>
    </cfRule>
    <cfRule type="expression" dxfId="1257" priority="1952" stopIfTrue="1">
      <formula>IF($C29=#REF!,1,0)</formula>
    </cfRule>
  </conditionalFormatting>
  <conditionalFormatting sqref="IJ29">
    <cfRule type="expression" dxfId="1256" priority="1935" stopIfTrue="1">
      <formula>IF($F29=#REF!,1,0)</formula>
    </cfRule>
    <cfRule type="expression" dxfId="1255" priority="1936" stopIfTrue="1">
      <formula>IF($C29=#REF!,1,0)</formula>
    </cfRule>
  </conditionalFormatting>
  <conditionalFormatting sqref="IJ25">
    <cfRule type="expression" dxfId="1254" priority="1937" stopIfTrue="1">
      <formula>IF($F25=#REF!,1,0)</formula>
    </cfRule>
    <cfRule type="expression" dxfId="1253" priority="1938" stopIfTrue="1">
      <formula>IF($C25=#REF!,1,0)</formula>
    </cfRule>
  </conditionalFormatting>
  <conditionalFormatting sqref="IC17:IC20">
    <cfRule type="expression" dxfId="1252" priority="1944" stopIfTrue="1">
      <formula>IF(AND($D17&gt;$E17,ISNUMBER($D17),ISNUMBER($E17)),1,0)</formula>
    </cfRule>
  </conditionalFormatting>
  <conditionalFormatting sqref="ID17:ID20">
    <cfRule type="expression" dxfId="1251" priority="1943" stopIfTrue="1">
      <formula>IF(AND($D17&lt;$E17,ISNUMBER($D17),ISNUMBER($E17)),1,0)</formula>
    </cfRule>
  </conditionalFormatting>
  <conditionalFormatting sqref="IF17:IF20">
    <cfRule type="expression" dxfId="1250" priority="1942" stopIfTrue="1">
      <formula>IF(AND($G17&gt;$H17,ISNUMBER($G17),ISNUMBER($H17)),1,0)</formula>
    </cfRule>
  </conditionalFormatting>
  <conditionalFormatting sqref="IG17:IG20">
    <cfRule type="expression" dxfId="1249" priority="1941" stopIfTrue="1">
      <formula>IF(AND($G17&lt;$H17,ISNUMBER($G17),ISNUMBER($H17)),1,0)</formula>
    </cfRule>
  </conditionalFormatting>
  <conditionalFormatting sqref="IB17:IB20">
    <cfRule type="expression" dxfId="1248" priority="1945" stopIfTrue="1">
      <formula>IF($C17=#REF!,1,0)</formula>
    </cfRule>
    <cfRule type="expression" dxfId="1247" priority="1946" stopIfTrue="1">
      <formula>IF($F17=#REF!,1,0)</formula>
    </cfRule>
  </conditionalFormatting>
  <conditionalFormatting sqref="IE17:IE20">
    <cfRule type="expression" dxfId="1246" priority="1947" stopIfTrue="1">
      <formula>IF($F17=#REF!,1,0)</formula>
    </cfRule>
    <cfRule type="expression" dxfId="1245" priority="1948" stopIfTrue="1">
      <formula>IF($C17=#REF!,1,0)</formula>
    </cfRule>
  </conditionalFormatting>
  <conditionalFormatting sqref="IJ17:IJ20">
    <cfRule type="expression" dxfId="1244" priority="1949" stopIfTrue="1">
      <formula>IF($F17=#REF!,1,0)</formula>
    </cfRule>
    <cfRule type="expression" dxfId="1243" priority="1950" stopIfTrue="1">
      <formula>IF($C17=#REF!,1,0)</formula>
    </cfRule>
  </conditionalFormatting>
  <conditionalFormatting sqref="IJ24">
    <cfRule type="expression" dxfId="1242" priority="1939" stopIfTrue="1">
      <formula>IF($F24=#REF!,1,0)</formula>
    </cfRule>
    <cfRule type="expression" dxfId="1241" priority="1940" stopIfTrue="1">
      <formula>IF($C24=#REF!,1,0)</formula>
    </cfRule>
  </conditionalFormatting>
  <conditionalFormatting sqref="IJ33">
    <cfRule type="expression" dxfId="1240" priority="1933" stopIfTrue="1">
      <formula>IF($F33=#REF!,1,0)</formula>
    </cfRule>
    <cfRule type="expression" dxfId="1239" priority="1934" stopIfTrue="1">
      <formula>IF($C33=#REF!,1,0)</formula>
    </cfRule>
  </conditionalFormatting>
  <conditionalFormatting sqref="BY33 BY24:BY25 BY29">
    <cfRule type="expression" dxfId="1238" priority="1652" stopIfTrue="1">
      <formula>IF(AND($D24&gt;$E24,ISNUMBER($D24),ISNUMBER($E24)),1,0)</formula>
    </cfRule>
  </conditionalFormatting>
  <conditionalFormatting sqref="BZ33 BZ24:BZ25 BZ29">
    <cfRule type="expression" dxfId="1237" priority="1651" stopIfTrue="1">
      <formula>IF(AND($D24&lt;$E24,ISNUMBER($D24),ISNUMBER($E24)),1,0)</formula>
    </cfRule>
  </conditionalFormatting>
  <conditionalFormatting sqref="CB24:CB25 CB29 CB33">
    <cfRule type="expression" dxfId="1236" priority="1650" stopIfTrue="1">
      <formula>IF(AND($G24&gt;$H24,ISNUMBER($G24),ISNUMBER($H24)),1,0)</formula>
    </cfRule>
  </conditionalFormatting>
  <conditionalFormatting sqref="CC24:CC25 CC29 CC33">
    <cfRule type="expression" dxfId="1235" priority="1649" stopIfTrue="1">
      <formula>IF(AND($G24&lt;$H24,ISNUMBER($G24),ISNUMBER($H24)),1,0)</formula>
    </cfRule>
  </conditionalFormatting>
  <conditionalFormatting sqref="BX24:BX25 BX29 BX33">
    <cfRule type="expression" dxfId="1234" priority="1653" stopIfTrue="1">
      <formula>IF($C24=#REF!,1,0)</formula>
    </cfRule>
    <cfRule type="expression" dxfId="1233" priority="1654" stopIfTrue="1">
      <formula>IF($F24=#REF!,1,0)</formula>
    </cfRule>
  </conditionalFormatting>
  <conditionalFormatting sqref="BX29">
    <cfRule type="expression" dxfId="1232" priority="1647" stopIfTrue="1">
      <formula>IF($C29=#REF!,1,0)</formula>
    </cfRule>
    <cfRule type="expression" dxfId="1231" priority="1648" stopIfTrue="1">
      <formula>IF($F29=#REF!,1,0)</formula>
    </cfRule>
  </conditionalFormatting>
  <conditionalFormatting sqref="CF29">
    <cfRule type="expression" dxfId="1230" priority="1629" stopIfTrue="1">
      <formula>IF($F29=#REF!,1,0)</formula>
    </cfRule>
    <cfRule type="expression" dxfId="1229" priority="1630" stopIfTrue="1">
      <formula>IF($C29=#REF!,1,0)</formula>
    </cfRule>
  </conditionalFormatting>
  <conditionalFormatting sqref="BY17:BY20">
    <cfRule type="expression" dxfId="1228" priority="1638" stopIfTrue="1">
      <formula>IF(AND($D17&gt;$E17,ISNUMBER($D17),ISNUMBER($E17)),1,0)</formula>
    </cfRule>
  </conditionalFormatting>
  <conditionalFormatting sqref="BZ17:BZ20">
    <cfRule type="expression" dxfId="1227" priority="1637" stopIfTrue="1">
      <formula>IF(AND($D17&lt;$E17,ISNUMBER($D17),ISNUMBER($E17)),1,0)</formula>
    </cfRule>
  </conditionalFormatting>
  <conditionalFormatting sqref="CB17:CB20">
    <cfRule type="expression" dxfId="1226" priority="1636" stopIfTrue="1">
      <formula>IF(AND($G17&gt;$H17,ISNUMBER($G17),ISNUMBER($H17)),1,0)</formula>
    </cfRule>
  </conditionalFormatting>
  <conditionalFormatting sqref="CC17:CC20">
    <cfRule type="expression" dxfId="1225" priority="1635" stopIfTrue="1">
      <formula>IF(AND($G17&lt;$H17,ISNUMBER($G17),ISNUMBER($H17)),1,0)</formula>
    </cfRule>
  </conditionalFormatting>
  <conditionalFormatting sqref="BX17:BX20">
    <cfRule type="expression" dxfId="1224" priority="1639" stopIfTrue="1">
      <formula>IF($C17=#REF!,1,0)</formula>
    </cfRule>
    <cfRule type="expression" dxfId="1223" priority="1640" stopIfTrue="1">
      <formula>IF($F17=#REF!,1,0)</formula>
    </cfRule>
  </conditionalFormatting>
  <conditionalFormatting sqref="CF33">
    <cfRule type="expression" dxfId="1222" priority="1627" stopIfTrue="1">
      <formula>IF($F33=#REF!,1,0)</formula>
    </cfRule>
    <cfRule type="expression" dxfId="1221" priority="1628" stopIfTrue="1">
      <formula>IF($C33=#REF!,1,0)</formula>
    </cfRule>
  </conditionalFormatting>
  <conditionalFormatting sqref="KU33 KU24:KU25 KU29">
    <cfRule type="expression" dxfId="1220" priority="292" stopIfTrue="1">
      <formula>IF(AND($D24&gt;$E24,ISNUMBER($D24),ISNUMBER($E24)),1,0)</formula>
    </cfRule>
  </conditionalFormatting>
  <conditionalFormatting sqref="KV33 KV24:KV25 KV29">
    <cfRule type="expression" dxfId="1219" priority="291" stopIfTrue="1">
      <formula>IF(AND($D24&lt;$E24,ISNUMBER($D24),ISNUMBER($E24)),1,0)</formula>
    </cfRule>
  </conditionalFormatting>
  <conditionalFormatting sqref="KX24:KX25 KX29 KX33">
    <cfRule type="expression" dxfId="1218" priority="290" stopIfTrue="1">
      <formula>IF(AND($G24&gt;$H24,ISNUMBER($G24),ISNUMBER($H24)),1,0)</formula>
    </cfRule>
  </conditionalFormatting>
  <conditionalFormatting sqref="KY24:KY25 KY29 KY33">
    <cfRule type="expression" dxfId="1217" priority="289" stopIfTrue="1">
      <formula>IF(AND($G24&lt;$H24,ISNUMBER($G24),ISNUMBER($H24)),1,0)</formula>
    </cfRule>
  </conditionalFormatting>
  <conditionalFormatting sqref="KT24:KT25 KT29 KT33">
    <cfRule type="expression" dxfId="1216" priority="293" stopIfTrue="1">
      <formula>IF($C24=#REF!,1,0)</formula>
    </cfRule>
    <cfRule type="expression" dxfId="1215" priority="294" stopIfTrue="1">
      <formula>IF($F24=#REF!,1,0)</formula>
    </cfRule>
  </conditionalFormatting>
  <conditionalFormatting sqref="KW24:KW25 KW29 KW33">
    <cfRule type="expression" dxfId="1214" priority="295" stopIfTrue="1">
      <formula>IF($F24=#REF!,1,0)</formula>
    </cfRule>
    <cfRule type="expression" dxfId="1213" priority="296" stopIfTrue="1">
      <formula>IF($C24=#REF!,1,0)</formula>
    </cfRule>
  </conditionalFormatting>
  <conditionalFormatting sqref="KT29">
    <cfRule type="expression" dxfId="1212" priority="287" stopIfTrue="1">
      <formula>IF($C29=#REF!,1,0)</formula>
    </cfRule>
    <cfRule type="expression" dxfId="1211" priority="288" stopIfTrue="1">
      <formula>IF($F29=#REF!,1,0)</formula>
    </cfRule>
  </conditionalFormatting>
  <conditionalFormatting sqref="KW29">
    <cfRule type="expression" dxfId="1210" priority="285" stopIfTrue="1">
      <formula>IF($F29=#REF!,1,0)</formula>
    </cfRule>
    <cfRule type="expression" dxfId="1209" priority="286" stopIfTrue="1">
      <formula>IF($C29=#REF!,1,0)</formula>
    </cfRule>
  </conditionalFormatting>
  <conditionalFormatting sqref="LB29">
    <cfRule type="expression" dxfId="1208" priority="269" stopIfTrue="1">
      <formula>IF($F29=#REF!,1,0)</formula>
    </cfRule>
    <cfRule type="expression" dxfId="1207" priority="270" stopIfTrue="1">
      <formula>IF($C29=#REF!,1,0)</formula>
    </cfRule>
  </conditionalFormatting>
  <conditionalFormatting sqref="LB25">
    <cfRule type="expression" dxfId="1206" priority="271" stopIfTrue="1">
      <formula>IF($F25=#REF!,1,0)</formula>
    </cfRule>
    <cfRule type="expression" dxfId="1205" priority="272" stopIfTrue="1">
      <formula>IF($C25=#REF!,1,0)</formula>
    </cfRule>
  </conditionalFormatting>
  <conditionalFormatting sqref="KU17:KU20">
    <cfRule type="expression" dxfId="1204" priority="278" stopIfTrue="1">
      <formula>IF(AND($D17&gt;$E17,ISNUMBER($D17),ISNUMBER($E17)),1,0)</formula>
    </cfRule>
  </conditionalFormatting>
  <conditionalFormatting sqref="KV17:KV20">
    <cfRule type="expression" dxfId="1203" priority="277" stopIfTrue="1">
      <formula>IF(AND($D17&lt;$E17,ISNUMBER($D17),ISNUMBER($E17)),1,0)</formula>
    </cfRule>
  </conditionalFormatting>
  <conditionalFormatting sqref="KX17:KX20">
    <cfRule type="expression" dxfId="1202" priority="276" stopIfTrue="1">
      <formula>IF(AND($G17&gt;$H17,ISNUMBER($G17),ISNUMBER($H17)),1,0)</formula>
    </cfRule>
  </conditionalFormatting>
  <conditionalFormatting sqref="KY17:KY20">
    <cfRule type="expression" dxfId="1201" priority="275" stopIfTrue="1">
      <formula>IF(AND($G17&lt;$H17,ISNUMBER($G17),ISNUMBER($H17)),1,0)</formula>
    </cfRule>
  </conditionalFormatting>
  <conditionalFormatting sqref="KT17:KT20">
    <cfRule type="expression" dxfId="1200" priority="279" stopIfTrue="1">
      <formula>IF($C17=#REF!,1,0)</formula>
    </cfRule>
    <cfRule type="expression" dxfId="1199" priority="280" stopIfTrue="1">
      <formula>IF($F17=#REF!,1,0)</formula>
    </cfRule>
  </conditionalFormatting>
  <conditionalFormatting sqref="KW17:KW20">
    <cfRule type="expression" dxfId="1198" priority="281" stopIfTrue="1">
      <formula>IF($F17=#REF!,1,0)</formula>
    </cfRule>
    <cfRule type="expression" dxfId="1197" priority="282" stopIfTrue="1">
      <formula>IF($C17=#REF!,1,0)</formula>
    </cfRule>
  </conditionalFormatting>
  <conditionalFormatting sqref="LB17:LB20">
    <cfRule type="expression" dxfId="1196" priority="283" stopIfTrue="1">
      <formula>IF($F17=#REF!,1,0)</formula>
    </cfRule>
    <cfRule type="expression" dxfId="1195" priority="284" stopIfTrue="1">
      <formula>IF($C17=#REF!,1,0)</formula>
    </cfRule>
  </conditionalFormatting>
  <conditionalFormatting sqref="LB24">
    <cfRule type="expression" dxfId="1194" priority="273" stopIfTrue="1">
      <formula>IF($F24=#REF!,1,0)</formula>
    </cfRule>
    <cfRule type="expression" dxfId="1193" priority="274" stopIfTrue="1">
      <formula>IF($C24=#REF!,1,0)</formula>
    </cfRule>
  </conditionalFormatting>
  <conditionalFormatting sqref="LB33">
    <cfRule type="expression" dxfId="1192" priority="267" stopIfTrue="1">
      <formula>IF($F33=#REF!,1,0)</formula>
    </cfRule>
    <cfRule type="expression" dxfId="1191" priority="268" stopIfTrue="1">
      <formula>IF($C33=#REF!,1,0)</formula>
    </cfRule>
  </conditionalFormatting>
  <conditionalFormatting sqref="DW33 DW24:DW25 DW29">
    <cfRule type="expression" dxfId="1190" priority="1550" stopIfTrue="1">
      <formula>IF(AND($D24&gt;$E24,ISNUMBER($D24),ISNUMBER($E24)),1,0)</formula>
    </cfRule>
  </conditionalFormatting>
  <conditionalFormatting sqref="DX33 DX24:DX25 DX29">
    <cfRule type="expression" dxfId="1189" priority="1549" stopIfTrue="1">
      <formula>IF(AND($D24&lt;$E24,ISNUMBER($D24),ISNUMBER($E24)),1,0)</formula>
    </cfRule>
  </conditionalFormatting>
  <conditionalFormatting sqref="DZ24:DZ25 DZ29 DZ33">
    <cfRule type="expression" dxfId="1188" priority="1548" stopIfTrue="1">
      <formula>IF(AND($G24&gt;$H24,ISNUMBER($G24),ISNUMBER($H24)),1,0)</formula>
    </cfRule>
  </conditionalFormatting>
  <conditionalFormatting sqref="EA24:EA25 EA29 EA33">
    <cfRule type="expression" dxfId="1187" priority="1547" stopIfTrue="1">
      <formula>IF(AND($G24&lt;$H24,ISNUMBER($G24),ISNUMBER($H24)),1,0)</formula>
    </cfRule>
  </conditionalFormatting>
  <conditionalFormatting sqref="DV24:DV25 DV29 DV33">
    <cfRule type="expression" dxfId="1186" priority="1551" stopIfTrue="1">
      <formula>IF($C24=#REF!,1,0)</formula>
    </cfRule>
    <cfRule type="expression" dxfId="1185" priority="1552" stopIfTrue="1">
      <formula>IF($F24=#REF!,1,0)</formula>
    </cfRule>
  </conditionalFormatting>
  <conditionalFormatting sqref="DV29">
    <cfRule type="expression" dxfId="1184" priority="1545" stopIfTrue="1">
      <formula>IF($C29=#REF!,1,0)</formula>
    </cfRule>
    <cfRule type="expression" dxfId="1183" priority="1546" stopIfTrue="1">
      <formula>IF($F29=#REF!,1,0)</formula>
    </cfRule>
  </conditionalFormatting>
  <conditionalFormatting sqref="DY29">
    <cfRule type="expression" dxfId="1182" priority="1543" stopIfTrue="1">
      <formula>IF($F29=#REF!,1,0)</formula>
    </cfRule>
    <cfRule type="expression" dxfId="1181" priority="1544" stopIfTrue="1">
      <formula>IF($C29=#REF!,1,0)</formula>
    </cfRule>
  </conditionalFormatting>
  <conditionalFormatting sqref="ED29">
    <cfRule type="expression" dxfId="1180" priority="1527" stopIfTrue="1">
      <formula>IF($F29=#REF!,1,0)</formula>
    </cfRule>
    <cfRule type="expression" dxfId="1179" priority="1528" stopIfTrue="1">
      <formula>IF($C29=#REF!,1,0)</formula>
    </cfRule>
  </conditionalFormatting>
  <conditionalFormatting sqref="ED25">
    <cfRule type="expression" dxfId="1178" priority="1529" stopIfTrue="1">
      <formula>IF($F25=#REF!,1,0)</formula>
    </cfRule>
    <cfRule type="expression" dxfId="1177" priority="1530" stopIfTrue="1">
      <formula>IF($C25=#REF!,1,0)</formula>
    </cfRule>
  </conditionalFormatting>
  <conditionalFormatting sqref="DW17:DW20">
    <cfRule type="expression" dxfId="1176" priority="1536" stopIfTrue="1">
      <formula>IF(AND($D17&gt;$E17,ISNUMBER($D17),ISNUMBER($E17)),1,0)</formula>
    </cfRule>
  </conditionalFormatting>
  <conditionalFormatting sqref="DX17:DX20">
    <cfRule type="expression" dxfId="1175" priority="1535" stopIfTrue="1">
      <formula>IF(AND($D17&lt;$E17,ISNUMBER($D17),ISNUMBER($E17)),1,0)</formula>
    </cfRule>
  </conditionalFormatting>
  <conditionalFormatting sqref="DZ17:DZ20">
    <cfRule type="expression" dxfId="1174" priority="1534" stopIfTrue="1">
      <formula>IF(AND($G17&gt;$H17,ISNUMBER($G17),ISNUMBER($H17)),1,0)</formula>
    </cfRule>
  </conditionalFormatting>
  <conditionalFormatting sqref="EA17:EA20">
    <cfRule type="expression" dxfId="1173" priority="1533" stopIfTrue="1">
      <formula>IF(AND($G17&lt;$H17,ISNUMBER($G17),ISNUMBER($H17)),1,0)</formula>
    </cfRule>
  </conditionalFormatting>
  <conditionalFormatting sqref="DV17:DV20">
    <cfRule type="expression" dxfId="1172" priority="1537" stopIfTrue="1">
      <formula>IF($C17=#REF!,1,0)</formula>
    </cfRule>
    <cfRule type="expression" dxfId="1171" priority="1538" stopIfTrue="1">
      <formula>IF($F17=#REF!,1,0)</formula>
    </cfRule>
  </conditionalFormatting>
  <conditionalFormatting sqref="DY17:DY20">
    <cfRule type="expression" dxfId="1170" priority="1539" stopIfTrue="1">
      <formula>IF($F17=#REF!,1,0)</formula>
    </cfRule>
    <cfRule type="expression" dxfId="1169" priority="1540" stopIfTrue="1">
      <formula>IF($C17=#REF!,1,0)</formula>
    </cfRule>
  </conditionalFormatting>
  <conditionalFormatting sqref="ED17:ED20">
    <cfRule type="expression" dxfId="1168" priority="1541" stopIfTrue="1">
      <formula>IF($F17=#REF!,1,0)</formula>
    </cfRule>
    <cfRule type="expression" dxfId="1167" priority="1542" stopIfTrue="1">
      <formula>IF($C17=#REF!,1,0)</formula>
    </cfRule>
  </conditionalFormatting>
  <conditionalFormatting sqref="ED24">
    <cfRule type="expression" dxfId="1166" priority="1531" stopIfTrue="1">
      <formula>IF($F24=#REF!,1,0)</formula>
    </cfRule>
    <cfRule type="expression" dxfId="1165" priority="1532" stopIfTrue="1">
      <formula>IF($C24=#REF!,1,0)</formula>
    </cfRule>
  </conditionalFormatting>
  <conditionalFormatting sqref="ED33">
    <cfRule type="expression" dxfId="1164" priority="1525" stopIfTrue="1">
      <formula>IF($F33=#REF!,1,0)</formula>
    </cfRule>
    <cfRule type="expression" dxfId="1163" priority="1526" stopIfTrue="1">
      <formula>IF($C33=#REF!,1,0)</formula>
    </cfRule>
  </conditionalFormatting>
  <conditionalFormatting sqref="HS33 HS24:HS25 HS29">
    <cfRule type="expression" dxfId="1162" priority="1924" stopIfTrue="1">
      <formula>IF(AND($D24&gt;$E24,ISNUMBER($D24),ISNUMBER($E24)),1,0)</formula>
    </cfRule>
  </conditionalFormatting>
  <conditionalFormatting sqref="HT33 HT24:HT25 HT29">
    <cfRule type="expression" dxfId="1161" priority="1923" stopIfTrue="1">
      <formula>IF(AND($D24&lt;$E24,ISNUMBER($D24),ISNUMBER($E24)),1,0)</formula>
    </cfRule>
  </conditionalFormatting>
  <conditionalFormatting sqref="HV24:HV25 HV29 HV33">
    <cfRule type="expression" dxfId="1160" priority="1922" stopIfTrue="1">
      <formula>IF(AND($G24&gt;$H24,ISNUMBER($G24),ISNUMBER($H24)),1,0)</formula>
    </cfRule>
  </conditionalFormatting>
  <conditionalFormatting sqref="HW24:HW25 HW29 HW33">
    <cfRule type="expression" dxfId="1159" priority="1921" stopIfTrue="1">
      <formula>IF(AND($G24&lt;$H24,ISNUMBER($G24),ISNUMBER($H24)),1,0)</formula>
    </cfRule>
  </conditionalFormatting>
  <conditionalFormatting sqref="HR24:HR25 HR29 HR33">
    <cfRule type="expression" dxfId="1158" priority="1925" stopIfTrue="1">
      <formula>IF($C24=#REF!,1,0)</formula>
    </cfRule>
    <cfRule type="expression" dxfId="1157" priority="1926" stopIfTrue="1">
      <formula>IF($F24=#REF!,1,0)</formula>
    </cfRule>
  </conditionalFormatting>
  <conditionalFormatting sqref="HU24:HU25 HU29 HU33">
    <cfRule type="expression" dxfId="1156" priority="1927" stopIfTrue="1">
      <formula>IF($F24=#REF!,1,0)</formula>
    </cfRule>
    <cfRule type="expression" dxfId="1155" priority="1928" stopIfTrue="1">
      <formula>IF($C24=#REF!,1,0)</formula>
    </cfRule>
  </conditionalFormatting>
  <conditionalFormatting sqref="HR29">
    <cfRule type="expression" dxfId="1154" priority="1919" stopIfTrue="1">
      <formula>IF($C29=#REF!,1,0)</formula>
    </cfRule>
    <cfRule type="expression" dxfId="1153" priority="1920" stopIfTrue="1">
      <formula>IF($F29=#REF!,1,0)</formula>
    </cfRule>
  </conditionalFormatting>
  <conditionalFormatting sqref="HU29">
    <cfRule type="expression" dxfId="1152" priority="1917" stopIfTrue="1">
      <formula>IF($F29=#REF!,1,0)</formula>
    </cfRule>
    <cfRule type="expression" dxfId="1151" priority="1918" stopIfTrue="1">
      <formula>IF($C29=#REF!,1,0)</formula>
    </cfRule>
  </conditionalFormatting>
  <conditionalFormatting sqref="HZ29">
    <cfRule type="expression" dxfId="1150" priority="1901" stopIfTrue="1">
      <formula>IF($F29=#REF!,1,0)</formula>
    </cfRule>
    <cfRule type="expression" dxfId="1149" priority="1902" stopIfTrue="1">
      <formula>IF($C29=#REF!,1,0)</formula>
    </cfRule>
  </conditionalFormatting>
  <conditionalFormatting sqref="HZ25">
    <cfRule type="expression" dxfId="1148" priority="1903" stopIfTrue="1">
      <formula>IF($F25=#REF!,1,0)</formula>
    </cfRule>
    <cfRule type="expression" dxfId="1147" priority="1904" stopIfTrue="1">
      <formula>IF($C25=#REF!,1,0)</formula>
    </cfRule>
  </conditionalFormatting>
  <conditionalFormatting sqref="HS17:HS20">
    <cfRule type="expression" dxfId="1146" priority="1910" stopIfTrue="1">
      <formula>IF(AND($D17&gt;$E17,ISNUMBER($D17),ISNUMBER($E17)),1,0)</formula>
    </cfRule>
  </conditionalFormatting>
  <conditionalFormatting sqref="HT17:HT20">
    <cfRule type="expression" dxfId="1145" priority="1909" stopIfTrue="1">
      <formula>IF(AND($D17&lt;$E17,ISNUMBER($D17),ISNUMBER($E17)),1,0)</formula>
    </cfRule>
  </conditionalFormatting>
  <conditionalFormatting sqref="HV17:HV20">
    <cfRule type="expression" dxfId="1144" priority="1908" stopIfTrue="1">
      <formula>IF(AND($G17&gt;$H17,ISNUMBER($G17),ISNUMBER($H17)),1,0)</formula>
    </cfRule>
  </conditionalFormatting>
  <conditionalFormatting sqref="HW17:HW20">
    <cfRule type="expression" dxfId="1143" priority="1907" stopIfTrue="1">
      <formula>IF(AND($G17&lt;$H17,ISNUMBER($G17),ISNUMBER($H17)),1,0)</formula>
    </cfRule>
  </conditionalFormatting>
  <conditionalFormatting sqref="HR17:HR20">
    <cfRule type="expression" dxfId="1142" priority="1911" stopIfTrue="1">
      <formula>IF($C17=#REF!,1,0)</formula>
    </cfRule>
    <cfRule type="expression" dxfId="1141" priority="1912" stopIfTrue="1">
      <formula>IF($F17=#REF!,1,0)</formula>
    </cfRule>
  </conditionalFormatting>
  <conditionalFormatting sqref="HU17:HU20">
    <cfRule type="expression" dxfId="1140" priority="1913" stopIfTrue="1">
      <formula>IF($F17=#REF!,1,0)</formula>
    </cfRule>
    <cfRule type="expression" dxfId="1139" priority="1914" stopIfTrue="1">
      <formula>IF($C17=#REF!,1,0)</formula>
    </cfRule>
  </conditionalFormatting>
  <conditionalFormatting sqref="HZ17:HZ20">
    <cfRule type="expression" dxfId="1138" priority="1915" stopIfTrue="1">
      <formula>IF($F17=#REF!,1,0)</formula>
    </cfRule>
    <cfRule type="expression" dxfId="1137" priority="1916" stopIfTrue="1">
      <formula>IF($C17=#REF!,1,0)</formula>
    </cfRule>
  </conditionalFormatting>
  <conditionalFormatting sqref="HZ24">
    <cfRule type="expression" dxfId="1136" priority="1905" stopIfTrue="1">
      <formula>IF($F24=#REF!,1,0)</formula>
    </cfRule>
    <cfRule type="expression" dxfId="1135" priority="1906" stopIfTrue="1">
      <formula>IF($C24=#REF!,1,0)</formula>
    </cfRule>
  </conditionalFormatting>
  <conditionalFormatting sqref="HZ33">
    <cfRule type="expression" dxfId="1134" priority="1899" stopIfTrue="1">
      <formula>IF($F33=#REF!,1,0)</formula>
    </cfRule>
    <cfRule type="expression" dxfId="1133" priority="1900" stopIfTrue="1">
      <formula>IF($C33=#REF!,1,0)</formula>
    </cfRule>
  </conditionalFormatting>
  <conditionalFormatting sqref="DM33 DM24:DM25 DM29">
    <cfRule type="expression" dxfId="1132" priority="1516" stopIfTrue="1">
      <formula>IF(AND($D24&gt;$E24,ISNUMBER($D24),ISNUMBER($E24)),1,0)</formula>
    </cfRule>
  </conditionalFormatting>
  <conditionalFormatting sqref="DN33 DN24:DN25 DN29">
    <cfRule type="expression" dxfId="1131" priority="1515" stopIfTrue="1">
      <formula>IF(AND($D24&lt;$E24,ISNUMBER($D24),ISNUMBER($E24)),1,0)</formula>
    </cfRule>
  </conditionalFormatting>
  <conditionalFormatting sqref="DP24:DP25 DP29 DP33">
    <cfRule type="expression" dxfId="1130" priority="1514" stopIfTrue="1">
      <formula>IF(AND($G24&gt;$H24,ISNUMBER($G24),ISNUMBER($H24)),1,0)</formula>
    </cfRule>
  </conditionalFormatting>
  <conditionalFormatting sqref="DQ24:DQ25 DQ29 DQ33">
    <cfRule type="expression" dxfId="1129" priority="1513" stopIfTrue="1">
      <formula>IF(AND($G24&lt;$H24,ISNUMBER($G24),ISNUMBER($H24)),1,0)</formula>
    </cfRule>
  </conditionalFormatting>
  <conditionalFormatting sqref="DL24:DL25 DL29 DL33">
    <cfRule type="expression" dxfId="1128" priority="1517" stopIfTrue="1">
      <formula>IF($C24=#REF!,1,0)</formula>
    </cfRule>
    <cfRule type="expression" dxfId="1127" priority="1518" stopIfTrue="1">
      <formula>IF($F24=#REF!,1,0)</formula>
    </cfRule>
  </conditionalFormatting>
  <conditionalFormatting sqref="DO24:DO25 DO29 DO33">
    <cfRule type="expression" dxfId="1126" priority="1519" stopIfTrue="1">
      <formula>IF($F24=#REF!,1,0)</formula>
    </cfRule>
    <cfRule type="expression" dxfId="1125" priority="1520" stopIfTrue="1">
      <formula>IF($C24=#REF!,1,0)</formula>
    </cfRule>
  </conditionalFormatting>
  <conditionalFormatting sqref="DL29">
    <cfRule type="expression" dxfId="1124" priority="1511" stopIfTrue="1">
      <formula>IF($C29=#REF!,1,0)</formula>
    </cfRule>
    <cfRule type="expression" dxfId="1123" priority="1512" stopIfTrue="1">
      <formula>IF($F29=#REF!,1,0)</formula>
    </cfRule>
  </conditionalFormatting>
  <conditionalFormatting sqref="DO29">
    <cfRule type="expression" dxfId="1122" priority="1509" stopIfTrue="1">
      <formula>IF($F29=#REF!,1,0)</formula>
    </cfRule>
    <cfRule type="expression" dxfId="1121" priority="1510" stopIfTrue="1">
      <formula>IF($C29=#REF!,1,0)</formula>
    </cfRule>
  </conditionalFormatting>
  <conditionalFormatting sqref="DT29">
    <cfRule type="expression" dxfId="1120" priority="1493" stopIfTrue="1">
      <formula>IF($F29=#REF!,1,0)</formula>
    </cfRule>
    <cfRule type="expression" dxfId="1119" priority="1494" stopIfTrue="1">
      <formula>IF($C29=#REF!,1,0)</formula>
    </cfRule>
  </conditionalFormatting>
  <conditionalFormatting sqref="DT25">
    <cfRule type="expression" dxfId="1118" priority="1495" stopIfTrue="1">
      <formula>IF($F25=#REF!,1,0)</formula>
    </cfRule>
    <cfRule type="expression" dxfId="1117" priority="1496" stopIfTrue="1">
      <formula>IF($C25=#REF!,1,0)</formula>
    </cfRule>
  </conditionalFormatting>
  <conditionalFormatting sqref="DM17:DM20">
    <cfRule type="expression" dxfId="1116" priority="1502" stopIfTrue="1">
      <formula>IF(AND($D17&gt;$E17,ISNUMBER($D17),ISNUMBER($E17)),1,0)</formula>
    </cfRule>
  </conditionalFormatting>
  <conditionalFormatting sqref="DN17:DN20">
    <cfRule type="expression" dxfId="1115" priority="1501" stopIfTrue="1">
      <formula>IF(AND($D17&lt;$E17,ISNUMBER($D17),ISNUMBER($E17)),1,0)</formula>
    </cfRule>
  </conditionalFormatting>
  <conditionalFormatting sqref="DP17:DP20">
    <cfRule type="expression" dxfId="1114" priority="1500" stopIfTrue="1">
      <formula>IF(AND($G17&gt;$H17,ISNUMBER($G17),ISNUMBER($H17)),1,0)</formula>
    </cfRule>
  </conditionalFormatting>
  <conditionalFormatting sqref="DQ17:DQ20">
    <cfRule type="expression" dxfId="1113" priority="1499" stopIfTrue="1">
      <formula>IF(AND($G17&lt;$H17,ISNUMBER($G17),ISNUMBER($H17)),1,0)</formula>
    </cfRule>
  </conditionalFormatting>
  <conditionalFormatting sqref="DL17:DL20">
    <cfRule type="expression" dxfId="1112" priority="1503" stopIfTrue="1">
      <formula>IF($C17=#REF!,1,0)</formula>
    </cfRule>
    <cfRule type="expression" dxfId="1111" priority="1504" stopIfTrue="1">
      <formula>IF($F17=#REF!,1,0)</formula>
    </cfRule>
  </conditionalFormatting>
  <conditionalFormatting sqref="DO17:DO20">
    <cfRule type="expression" dxfId="1110" priority="1505" stopIfTrue="1">
      <formula>IF($F17=#REF!,1,0)</formula>
    </cfRule>
    <cfRule type="expression" dxfId="1109" priority="1506" stopIfTrue="1">
      <formula>IF($C17=#REF!,1,0)</formula>
    </cfRule>
  </conditionalFormatting>
  <conditionalFormatting sqref="DT17:DT20">
    <cfRule type="expression" dxfId="1108" priority="1507" stopIfTrue="1">
      <formula>IF($F17=#REF!,1,0)</formula>
    </cfRule>
    <cfRule type="expression" dxfId="1107" priority="1508" stopIfTrue="1">
      <formula>IF($C17=#REF!,1,0)</formula>
    </cfRule>
  </conditionalFormatting>
  <conditionalFormatting sqref="DT24">
    <cfRule type="expression" dxfId="1106" priority="1497" stopIfTrue="1">
      <formula>IF($F24=#REF!,1,0)</formula>
    </cfRule>
    <cfRule type="expression" dxfId="1105" priority="1498" stopIfTrue="1">
      <formula>IF($C24=#REF!,1,0)</formula>
    </cfRule>
  </conditionalFormatting>
  <conditionalFormatting sqref="DT33">
    <cfRule type="expression" dxfId="1104" priority="1491" stopIfTrue="1">
      <formula>IF($F33=#REF!,1,0)</formula>
    </cfRule>
    <cfRule type="expression" dxfId="1103" priority="1492" stopIfTrue="1">
      <formula>IF($C33=#REF!,1,0)</formula>
    </cfRule>
  </conditionalFormatting>
  <conditionalFormatting sqref="AH29">
    <cfRule type="expression" dxfId="1102" priority="1731" stopIfTrue="1">
      <formula>IF($F29=#REF!,1,0)</formula>
    </cfRule>
    <cfRule type="expression" dxfId="1101" priority="1732" stopIfTrue="1">
      <formula>IF($C29=#REF!,1,0)</formula>
    </cfRule>
  </conditionalFormatting>
  <conditionalFormatting sqref="AH25">
    <cfRule type="expression" dxfId="1100" priority="1733" stopIfTrue="1">
      <formula>IF($F25=#REF!,1,0)</formula>
    </cfRule>
    <cfRule type="expression" dxfId="1099" priority="1734" stopIfTrue="1">
      <formula>IF($C25=#REF!,1,0)</formula>
    </cfRule>
  </conditionalFormatting>
  <conditionalFormatting sqref="AA17:AA20">
    <cfRule type="expression" dxfId="1098" priority="1740" stopIfTrue="1">
      <formula>IF(AND($D17&gt;$E17,ISNUMBER($D17),ISNUMBER($E17)),1,0)</formula>
    </cfRule>
  </conditionalFormatting>
  <conditionalFormatting sqref="AB17:AB20">
    <cfRule type="expression" dxfId="1097" priority="1739" stopIfTrue="1">
      <formula>IF(AND($D17&lt;$E17,ISNUMBER($D17),ISNUMBER($E17)),1,0)</formula>
    </cfRule>
  </conditionalFormatting>
  <conditionalFormatting sqref="AD17:AD20">
    <cfRule type="expression" dxfId="1096" priority="1738" stopIfTrue="1">
      <formula>IF(AND($G17&gt;$H17,ISNUMBER($G17),ISNUMBER($H17)),1,0)</formula>
    </cfRule>
  </conditionalFormatting>
  <conditionalFormatting sqref="AE17:AE20">
    <cfRule type="expression" dxfId="1095" priority="1737" stopIfTrue="1">
      <formula>IF(AND($G17&lt;$H17,ISNUMBER($G17),ISNUMBER($H17)),1,0)</formula>
    </cfRule>
  </conditionalFormatting>
  <conditionalFormatting sqref="Z17:Z20">
    <cfRule type="expression" dxfId="1094" priority="1741" stopIfTrue="1">
      <formula>IF($C17=#REF!,1,0)</formula>
    </cfRule>
    <cfRule type="expression" dxfId="1093" priority="1742" stopIfTrue="1">
      <formula>IF($F17=#REF!,1,0)</formula>
    </cfRule>
  </conditionalFormatting>
  <conditionalFormatting sqref="HA17:HA20">
    <cfRule type="expression" dxfId="1092" priority="1267" stopIfTrue="1">
      <formula>IF($F17=#REF!,1,0)</formula>
    </cfRule>
    <cfRule type="expression" dxfId="1091" priority="1268" stopIfTrue="1">
      <formula>IF($C17=#REF!,1,0)</formula>
    </cfRule>
  </conditionalFormatting>
  <conditionalFormatting sqref="AH17:AH20">
    <cfRule type="expression" dxfId="1090" priority="1745" stopIfTrue="1">
      <formula>IF($F17=#REF!,1,0)</formula>
    </cfRule>
    <cfRule type="expression" dxfId="1089" priority="1746" stopIfTrue="1">
      <formula>IF($C17=#REF!,1,0)</formula>
    </cfRule>
  </conditionalFormatting>
  <conditionalFormatting sqref="Q33 Q24:Q25 Q29">
    <cfRule type="expression" dxfId="1088" priority="1720" stopIfTrue="1">
      <formula>IF(AND($D24&gt;$E24,ISNUMBER($D24),ISNUMBER($E24)),1,0)</formula>
    </cfRule>
  </conditionalFormatting>
  <conditionalFormatting sqref="R33 R24:R25 R29">
    <cfRule type="expression" dxfId="1087" priority="1719" stopIfTrue="1">
      <formula>IF(AND($D24&lt;$E24,ISNUMBER($D24),ISNUMBER($E24)),1,0)</formula>
    </cfRule>
  </conditionalFormatting>
  <conditionalFormatting sqref="T24:T25 T29 T33">
    <cfRule type="expression" dxfId="1086" priority="1718" stopIfTrue="1">
      <formula>IF(AND($G24&gt;$H24,ISNUMBER($G24),ISNUMBER($H24)),1,0)</formula>
    </cfRule>
  </conditionalFormatting>
  <conditionalFormatting sqref="U24:U25 U29 U33">
    <cfRule type="expression" dxfId="1085" priority="1717" stopIfTrue="1">
      <formula>IF(AND($G24&lt;$H24,ISNUMBER($G24),ISNUMBER($H24)),1,0)</formula>
    </cfRule>
  </conditionalFormatting>
  <conditionalFormatting sqref="P24:P25 P29 P33">
    <cfRule type="expression" dxfId="1084" priority="1721" stopIfTrue="1">
      <formula>IF($C24=#REF!,1,0)</formula>
    </cfRule>
    <cfRule type="expression" dxfId="1083" priority="1722" stopIfTrue="1">
      <formula>IF($F24=#REF!,1,0)</formula>
    </cfRule>
  </conditionalFormatting>
  <conditionalFormatting sqref="S24:S25 S29 S33">
    <cfRule type="expression" dxfId="1082" priority="1723" stopIfTrue="1">
      <formula>IF($F24=#REF!,1,0)</formula>
    </cfRule>
    <cfRule type="expression" dxfId="1081" priority="1724" stopIfTrue="1">
      <formula>IF($C24=#REF!,1,0)</formula>
    </cfRule>
  </conditionalFormatting>
  <conditionalFormatting sqref="P29">
    <cfRule type="expression" dxfId="1080" priority="1715" stopIfTrue="1">
      <formula>IF($C29=#REF!,1,0)</formula>
    </cfRule>
    <cfRule type="expression" dxfId="1079" priority="1716" stopIfTrue="1">
      <formula>IF($F29=#REF!,1,0)</formula>
    </cfRule>
  </conditionalFormatting>
  <conditionalFormatting sqref="GQ29">
    <cfRule type="expression" dxfId="1078" priority="1237" stopIfTrue="1">
      <formula>IF($F29=#REF!,1,0)</formula>
    </cfRule>
    <cfRule type="expression" dxfId="1077" priority="1238" stopIfTrue="1">
      <formula>IF($C29=#REF!,1,0)</formula>
    </cfRule>
  </conditionalFormatting>
  <conditionalFormatting sqref="GL29">
    <cfRule type="expression" dxfId="1076" priority="2105" stopIfTrue="1">
      <formula>IF($F29=#REF!,1,0)</formula>
    </cfRule>
    <cfRule type="expression" dxfId="1075" priority="2106" stopIfTrue="1">
      <formula>IF($C29=#REF!,1,0)</formula>
    </cfRule>
  </conditionalFormatting>
  <conditionalFormatting sqref="GL25">
    <cfRule type="expression" dxfId="1074" priority="2107" stopIfTrue="1">
      <formula>IF($F25=#REF!,1,0)</formula>
    </cfRule>
    <cfRule type="expression" dxfId="1073" priority="2108" stopIfTrue="1">
      <formula>IF($C25=#REF!,1,0)</formula>
    </cfRule>
  </conditionalFormatting>
  <conditionalFormatting sqref="GE17:GE20">
    <cfRule type="expression" dxfId="1072" priority="2114" stopIfTrue="1">
      <formula>IF(AND($D17&gt;$E17,ISNUMBER($D17),ISNUMBER($E17)),1,0)</formula>
    </cfRule>
  </conditionalFormatting>
  <conditionalFormatting sqref="GF17:GF20">
    <cfRule type="expression" dxfId="1071" priority="2113" stopIfTrue="1">
      <formula>IF(AND($D17&lt;$E17,ISNUMBER($D17),ISNUMBER($E17)),1,0)</formula>
    </cfRule>
  </conditionalFormatting>
  <conditionalFormatting sqref="GH17:GH20">
    <cfRule type="expression" dxfId="1070" priority="2112" stopIfTrue="1">
      <formula>IF(AND($G17&gt;$H17,ISNUMBER($G17),ISNUMBER($H17)),1,0)</formula>
    </cfRule>
  </conditionalFormatting>
  <conditionalFormatting sqref="GI17:GI20">
    <cfRule type="expression" dxfId="1069" priority="2111" stopIfTrue="1">
      <formula>IF(AND($G17&lt;$H17,ISNUMBER($G17),ISNUMBER($H17)),1,0)</formula>
    </cfRule>
  </conditionalFormatting>
  <conditionalFormatting sqref="GD17:GD20">
    <cfRule type="expression" dxfId="1068" priority="2115" stopIfTrue="1">
      <formula>IF($C17=#REF!,1,0)</formula>
    </cfRule>
    <cfRule type="expression" dxfId="1067" priority="2116" stopIfTrue="1">
      <formula>IF($F17=#REF!,1,0)</formula>
    </cfRule>
  </conditionalFormatting>
  <conditionalFormatting sqref="GQ17:GQ20">
    <cfRule type="expression" dxfId="1066" priority="1233" stopIfTrue="1">
      <formula>IF($F17=#REF!,1,0)</formula>
    </cfRule>
    <cfRule type="expression" dxfId="1065" priority="1234" stopIfTrue="1">
      <formula>IF($C17=#REF!,1,0)</formula>
    </cfRule>
  </conditionalFormatting>
  <conditionalFormatting sqref="GV17:GV20">
    <cfRule type="expression" dxfId="1064" priority="1235" stopIfTrue="1">
      <formula>IF($F17=#REF!,1,0)</formula>
    </cfRule>
    <cfRule type="expression" dxfId="1063" priority="1236" stopIfTrue="1">
      <formula>IF($C17=#REF!,1,0)</formula>
    </cfRule>
  </conditionalFormatting>
  <conditionalFormatting sqref="X24">
    <cfRule type="expression" dxfId="1062" priority="1701" stopIfTrue="1">
      <formula>IF($F24=#REF!,1,0)</formula>
    </cfRule>
    <cfRule type="expression" dxfId="1061" priority="1702" stopIfTrue="1">
      <formula>IF($C24=#REF!,1,0)</formula>
    </cfRule>
  </conditionalFormatting>
  <conditionalFormatting sqref="X33">
    <cfRule type="expression" dxfId="1060" priority="1695" stopIfTrue="1">
      <formula>IF($F33=#REF!,1,0)</formula>
    </cfRule>
    <cfRule type="expression" dxfId="1059" priority="1696" stopIfTrue="1">
      <formula>IF($C33=#REF!,1,0)</formula>
    </cfRule>
  </conditionalFormatting>
  <conditionalFormatting sqref="GO33 GO24:GO25 GO29">
    <cfRule type="expression" dxfId="1058" priority="2094" stopIfTrue="1">
      <formula>IF(AND($D24&gt;$E24,ISNUMBER($D24),ISNUMBER($E24)),1,0)</formula>
    </cfRule>
  </conditionalFormatting>
  <conditionalFormatting sqref="GP33 GP24:GP25 GP29">
    <cfRule type="expression" dxfId="1057" priority="2093" stopIfTrue="1">
      <formula>IF(AND($D24&lt;$E24,ISNUMBER($D24),ISNUMBER($E24)),1,0)</formula>
    </cfRule>
  </conditionalFormatting>
  <conditionalFormatting sqref="GR24:GR25 GR29 GR33">
    <cfRule type="expression" dxfId="1056" priority="2092" stopIfTrue="1">
      <formula>IF(AND($G24&gt;$H24,ISNUMBER($G24),ISNUMBER($H24)),1,0)</formula>
    </cfRule>
  </conditionalFormatting>
  <conditionalFormatting sqref="GS24:GS25 GS29 GS33">
    <cfRule type="expression" dxfId="1055" priority="2091" stopIfTrue="1">
      <formula>IF(AND($G24&lt;$H24,ISNUMBER($G24),ISNUMBER($H24)),1,0)</formula>
    </cfRule>
  </conditionalFormatting>
  <conditionalFormatting sqref="GN24:GN25 GN29 GN33">
    <cfRule type="expression" dxfId="1054" priority="2095" stopIfTrue="1">
      <formula>IF($C24=#REF!,1,0)</formula>
    </cfRule>
    <cfRule type="expression" dxfId="1053" priority="2096" stopIfTrue="1">
      <formula>IF($F24=#REF!,1,0)</formula>
    </cfRule>
  </conditionalFormatting>
  <conditionalFormatting sqref="GQ24:GQ25 GQ29 GQ33">
    <cfRule type="expression" dxfId="1052" priority="2097" stopIfTrue="1">
      <formula>IF($F24=#REF!,1,0)</formula>
    </cfRule>
    <cfRule type="expression" dxfId="1051" priority="2098" stopIfTrue="1">
      <formula>IF($C24=#REF!,1,0)</formula>
    </cfRule>
  </conditionalFormatting>
  <conditionalFormatting sqref="GN29">
    <cfRule type="expression" dxfId="1050" priority="2089" stopIfTrue="1">
      <formula>IF($C29=#REF!,1,0)</formula>
    </cfRule>
    <cfRule type="expression" dxfId="1049" priority="2090" stopIfTrue="1">
      <formula>IF($F29=#REF!,1,0)</formula>
    </cfRule>
  </conditionalFormatting>
  <conditionalFormatting sqref="GQ29">
    <cfRule type="expression" dxfId="1048" priority="2087" stopIfTrue="1">
      <formula>IF($F29=#REF!,1,0)</formula>
    </cfRule>
    <cfRule type="expression" dxfId="1047" priority="2088" stopIfTrue="1">
      <formula>IF($C29=#REF!,1,0)</formula>
    </cfRule>
  </conditionalFormatting>
  <conditionalFormatting sqref="GL29">
    <cfRule type="expression" dxfId="1046" priority="1187" stopIfTrue="1">
      <formula>IF($F29=#REF!,1,0)</formula>
    </cfRule>
    <cfRule type="expression" dxfId="1045" priority="1188" stopIfTrue="1">
      <formula>IF($C29=#REF!,1,0)</formula>
    </cfRule>
  </conditionalFormatting>
  <conditionalFormatting sqref="CP25">
    <cfRule type="expression" dxfId="1044" priority="1665" stopIfTrue="1">
      <formula>IF($F25=#REF!,1,0)</formula>
    </cfRule>
    <cfRule type="expression" dxfId="1043" priority="1666" stopIfTrue="1">
      <formula>IF($C25=#REF!,1,0)</formula>
    </cfRule>
  </conditionalFormatting>
  <conditionalFormatting sqref="GO17:GO20">
    <cfRule type="expression" dxfId="1042" priority="2080" stopIfTrue="1">
      <formula>IF(AND($D17&gt;$E17,ISNUMBER($D17),ISNUMBER($E17)),1,0)</formula>
    </cfRule>
  </conditionalFormatting>
  <conditionalFormatting sqref="GP17:GP20">
    <cfRule type="expression" dxfId="1041" priority="2079" stopIfTrue="1">
      <formula>IF(AND($D17&lt;$E17,ISNUMBER($D17),ISNUMBER($E17)),1,0)</formula>
    </cfRule>
  </conditionalFormatting>
  <conditionalFormatting sqref="GR17:GR20">
    <cfRule type="expression" dxfId="1040" priority="2078" stopIfTrue="1">
      <formula>IF(AND($G17&gt;$H17,ISNUMBER($G17),ISNUMBER($H17)),1,0)</formula>
    </cfRule>
  </conditionalFormatting>
  <conditionalFormatting sqref="GS17:GS20">
    <cfRule type="expression" dxfId="1039" priority="2077" stopIfTrue="1">
      <formula>IF(AND($G17&lt;$H17,ISNUMBER($G17),ISNUMBER($H17)),1,0)</formula>
    </cfRule>
  </conditionalFormatting>
  <conditionalFormatting sqref="GN17:GN20">
    <cfRule type="expression" dxfId="1038" priority="2081" stopIfTrue="1">
      <formula>IF($C17=#REF!,1,0)</formula>
    </cfRule>
    <cfRule type="expression" dxfId="1037" priority="2082" stopIfTrue="1">
      <formula>IF($F17=#REF!,1,0)</formula>
    </cfRule>
  </conditionalFormatting>
  <conditionalFormatting sqref="CK17:CK20">
    <cfRule type="expression" dxfId="1036" priority="1675" stopIfTrue="1">
      <formula>IF($F17=#REF!,1,0)</formula>
    </cfRule>
    <cfRule type="expression" dxfId="1035" priority="1676" stopIfTrue="1">
      <formula>IF($C17=#REF!,1,0)</formula>
    </cfRule>
  </conditionalFormatting>
  <conditionalFormatting sqref="GV17:GV20">
    <cfRule type="expression" dxfId="1034" priority="2085" stopIfTrue="1">
      <formula>IF($F17=#REF!,1,0)</formula>
    </cfRule>
    <cfRule type="expression" dxfId="1033" priority="2086" stopIfTrue="1">
      <formula>IF($C17=#REF!,1,0)</formula>
    </cfRule>
  </conditionalFormatting>
  <conditionalFormatting sqref="GV24">
    <cfRule type="expression" dxfId="1032" priority="2075" stopIfTrue="1">
      <formula>IF($F24=#REF!,1,0)</formula>
    </cfRule>
    <cfRule type="expression" dxfId="1031" priority="2076" stopIfTrue="1">
      <formula>IF($C24=#REF!,1,0)</formula>
    </cfRule>
  </conditionalFormatting>
  <conditionalFormatting sqref="CP33">
    <cfRule type="expression" dxfId="1030" priority="1661" stopIfTrue="1">
      <formula>IF($F33=#REF!,1,0)</formula>
    </cfRule>
    <cfRule type="expression" dxfId="1029" priority="1662" stopIfTrue="1">
      <formula>IF($C33=#REF!,1,0)</formula>
    </cfRule>
  </conditionalFormatting>
  <conditionalFormatting sqref="EG33 EG24:EG25 EG29">
    <cfRule type="expression" dxfId="1028" priority="1312" stopIfTrue="1">
      <formula>IF(AND($D24&gt;$E24,ISNUMBER($D24),ISNUMBER($E24)),1,0)</formula>
    </cfRule>
  </conditionalFormatting>
  <conditionalFormatting sqref="EH33 EH24:EH25 EH29">
    <cfRule type="expression" dxfId="1027" priority="1311" stopIfTrue="1">
      <formula>IF(AND($D24&lt;$E24,ISNUMBER($D24),ISNUMBER($E24)),1,0)</formula>
    </cfRule>
  </conditionalFormatting>
  <conditionalFormatting sqref="EJ24:EJ25 EJ29 EJ33">
    <cfRule type="expression" dxfId="1026" priority="1310" stopIfTrue="1">
      <formula>IF(AND($G24&gt;$H24,ISNUMBER($G24),ISNUMBER($H24)),1,0)</formula>
    </cfRule>
  </conditionalFormatting>
  <conditionalFormatting sqref="EK24:EK25 EK29 EK33">
    <cfRule type="expression" dxfId="1025" priority="1309" stopIfTrue="1">
      <formula>IF(AND($G24&lt;$H24,ISNUMBER($G24),ISNUMBER($H24)),1,0)</formula>
    </cfRule>
  </conditionalFormatting>
  <conditionalFormatting sqref="EF24:EF25 EF29 EF33">
    <cfRule type="expression" dxfId="1024" priority="1313" stopIfTrue="1">
      <formula>IF($C24=#REF!,1,0)</formula>
    </cfRule>
    <cfRule type="expression" dxfId="1023" priority="1314" stopIfTrue="1">
      <formula>IF($F24=#REF!,1,0)</formula>
    </cfRule>
  </conditionalFormatting>
  <conditionalFormatting sqref="EI24:EI25 EI29 EI33">
    <cfRule type="expression" dxfId="1022" priority="1315" stopIfTrue="1">
      <formula>IF($F24=#REF!,1,0)</formula>
    </cfRule>
    <cfRule type="expression" dxfId="1021" priority="1316" stopIfTrue="1">
      <formula>IF($C24=#REF!,1,0)</formula>
    </cfRule>
  </conditionalFormatting>
  <conditionalFormatting sqref="EF29">
    <cfRule type="expression" dxfId="1020" priority="1307" stopIfTrue="1">
      <formula>IF($C29=#REF!,1,0)</formula>
    </cfRule>
    <cfRule type="expression" dxfId="1019" priority="1308" stopIfTrue="1">
      <formula>IF($F29=#REF!,1,0)</formula>
    </cfRule>
  </conditionalFormatting>
  <conditionalFormatting sqref="EI29">
    <cfRule type="expression" dxfId="1018" priority="1305" stopIfTrue="1">
      <formula>IF($F29=#REF!,1,0)</formula>
    </cfRule>
    <cfRule type="expression" dxfId="1017" priority="1306" stopIfTrue="1">
      <formula>IF($C29=#REF!,1,0)</formula>
    </cfRule>
  </conditionalFormatting>
  <conditionalFormatting sqref="EN29">
    <cfRule type="expression" dxfId="1016" priority="1289" stopIfTrue="1">
      <formula>IF($F29=#REF!,1,0)</formula>
    </cfRule>
    <cfRule type="expression" dxfId="1015" priority="1290" stopIfTrue="1">
      <formula>IF($C29=#REF!,1,0)</formula>
    </cfRule>
  </conditionalFormatting>
  <conditionalFormatting sqref="EN25">
    <cfRule type="expression" dxfId="1014" priority="1291" stopIfTrue="1">
      <formula>IF($F25=#REF!,1,0)</formula>
    </cfRule>
    <cfRule type="expression" dxfId="1013" priority="1292" stopIfTrue="1">
      <formula>IF($C25=#REF!,1,0)</formula>
    </cfRule>
  </conditionalFormatting>
  <conditionalFormatting sqref="EG17:EG20">
    <cfRule type="expression" dxfId="1012" priority="1298" stopIfTrue="1">
      <formula>IF(AND($D17&gt;$E17,ISNUMBER($D17),ISNUMBER($E17)),1,0)</formula>
    </cfRule>
  </conditionalFormatting>
  <conditionalFormatting sqref="EH17:EH20">
    <cfRule type="expression" dxfId="1011" priority="1297" stopIfTrue="1">
      <formula>IF(AND($D17&lt;$E17,ISNUMBER($D17),ISNUMBER($E17)),1,0)</formula>
    </cfRule>
  </conditionalFormatting>
  <conditionalFormatting sqref="EJ17:EJ20">
    <cfRule type="expression" dxfId="1010" priority="1296" stopIfTrue="1">
      <formula>IF(AND($G17&gt;$H17,ISNUMBER($G17),ISNUMBER($H17)),1,0)</formula>
    </cfRule>
  </conditionalFormatting>
  <conditionalFormatting sqref="EK17:EK20">
    <cfRule type="expression" dxfId="1009" priority="1295" stopIfTrue="1">
      <formula>IF(AND($G17&lt;$H17,ISNUMBER($G17),ISNUMBER($H17)),1,0)</formula>
    </cfRule>
  </conditionalFormatting>
  <conditionalFormatting sqref="EF17:EF20">
    <cfRule type="expression" dxfId="1008" priority="1299" stopIfTrue="1">
      <formula>IF($C17=#REF!,1,0)</formula>
    </cfRule>
    <cfRule type="expression" dxfId="1007" priority="1300" stopIfTrue="1">
      <formula>IF($F17=#REF!,1,0)</formula>
    </cfRule>
  </conditionalFormatting>
  <conditionalFormatting sqref="EI17:EI20">
    <cfRule type="expression" dxfId="1006" priority="1301" stopIfTrue="1">
      <formula>IF($F17=#REF!,1,0)</formula>
    </cfRule>
    <cfRule type="expression" dxfId="1005" priority="1302" stopIfTrue="1">
      <formula>IF($C17=#REF!,1,0)</formula>
    </cfRule>
  </conditionalFormatting>
  <conditionalFormatting sqref="EN17:EN20">
    <cfRule type="expression" dxfId="1004" priority="1303" stopIfTrue="1">
      <formula>IF($F17=#REF!,1,0)</formula>
    </cfRule>
    <cfRule type="expression" dxfId="1003" priority="1304" stopIfTrue="1">
      <formula>IF($C17=#REF!,1,0)</formula>
    </cfRule>
  </conditionalFormatting>
  <conditionalFormatting sqref="EN24">
    <cfRule type="expression" dxfId="1002" priority="1293" stopIfTrue="1">
      <formula>IF($F24=#REF!,1,0)</formula>
    </cfRule>
    <cfRule type="expression" dxfId="1001" priority="1294" stopIfTrue="1">
      <formula>IF($C24=#REF!,1,0)</formula>
    </cfRule>
  </conditionalFormatting>
  <conditionalFormatting sqref="EN33">
    <cfRule type="expression" dxfId="1000" priority="1287" stopIfTrue="1">
      <formula>IF($F33=#REF!,1,0)</formula>
    </cfRule>
    <cfRule type="expression" dxfId="999" priority="1288" stopIfTrue="1">
      <formula>IF($C33=#REF!,1,0)</formula>
    </cfRule>
  </conditionalFormatting>
  <conditionalFormatting sqref="GY33 GY24:GY25 GY29">
    <cfRule type="expression" dxfId="998" priority="1278" stopIfTrue="1">
      <formula>IF(AND($D24&gt;$E24,ISNUMBER($D24),ISNUMBER($E24)),1,0)</formula>
    </cfRule>
  </conditionalFormatting>
  <conditionalFormatting sqref="GZ33 GZ24:GZ25 GZ29">
    <cfRule type="expression" dxfId="997" priority="1277" stopIfTrue="1">
      <formula>IF(AND($D24&lt;$E24,ISNUMBER($D24),ISNUMBER($E24)),1,0)</formula>
    </cfRule>
  </conditionalFormatting>
  <conditionalFormatting sqref="HB24:HB25 HB29 HB33">
    <cfRule type="expression" dxfId="996" priority="1276" stopIfTrue="1">
      <formula>IF(AND($G24&gt;$H24,ISNUMBER($G24),ISNUMBER($H24)),1,0)</formula>
    </cfRule>
  </conditionalFormatting>
  <conditionalFormatting sqref="HC24:HC25 HC29 HC33">
    <cfRule type="expression" dxfId="995" priority="1275" stopIfTrue="1">
      <formula>IF(AND($G24&lt;$H24,ISNUMBER($G24),ISNUMBER($H24)),1,0)</formula>
    </cfRule>
  </conditionalFormatting>
  <conditionalFormatting sqref="GX24:GX25 GX29 GX33">
    <cfRule type="expression" dxfId="994" priority="1279" stopIfTrue="1">
      <formula>IF($C24=#REF!,1,0)</formula>
    </cfRule>
    <cfRule type="expression" dxfId="993" priority="1280" stopIfTrue="1">
      <formula>IF($F24=#REF!,1,0)</formula>
    </cfRule>
  </conditionalFormatting>
  <conditionalFormatting sqref="HA24:HA25 HA29 HA33">
    <cfRule type="expression" dxfId="992" priority="1281" stopIfTrue="1">
      <formula>IF($F24=#REF!,1,0)</formula>
    </cfRule>
    <cfRule type="expression" dxfId="991" priority="1282" stopIfTrue="1">
      <formula>IF($C24=#REF!,1,0)</formula>
    </cfRule>
  </conditionalFormatting>
  <conditionalFormatting sqref="GX29">
    <cfRule type="expression" dxfId="990" priority="1273" stopIfTrue="1">
      <formula>IF($C29=#REF!,1,0)</formula>
    </cfRule>
    <cfRule type="expression" dxfId="989" priority="1274" stopIfTrue="1">
      <formula>IF($F29=#REF!,1,0)</formula>
    </cfRule>
  </conditionalFormatting>
  <conditionalFormatting sqref="HA29">
    <cfRule type="expression" dxfId="988" priority="1271" stopIfTrue="1">
      <formula>IF($F29=#REF!,1,0)</formula>
    </cfRule>
    <cfRule type="expression" dxfId="987" priority="1272" stopIfTrue="1">
      <formula>IF($C29=#REF!,1,0)</formula>
    </cfRule>
  </conditionalFormatting>
  <conditionalFormatting sqref="HF29">
    <cfRule type="expression" dxfId="986" priority="1255" stopIfTrue="1">
      <formula>IF($F29=#REF!,1,0)</formula>
    </cfRule>
    <cfRule type="expression" dxfId="985" priority="1256" stopIfTrue="1">
      <formula>IF($C29=#REF!,1,0)</formula>
    </cfRule>
  </conditionalFormatting>
  <conditionalFormatting sqref="HF25">
    <cfRule type="expression" dxfId="984" priority="1257" stopIfTrue="1">
      <formula>IF($F25=#REF!,1,0)</formula>
    </cfRule>
    <cfRule type="expression" dxfId="983" priority="1258" stopIfTrue="1">
      <formula>IF($C25=#REF!,1,0)</formula>
    </cfRule>
  </conditionalFormatting>
  <conditionalFormatting sqref="GY17:GY20">
    <cfRule type="expression" dxfId="982" priority="1264" stopIfTrue="1">
      <formula>IF(AND($D17&gt;$E17,ISNUMBER($D17),ISNUMBER($E17)),1,0)</formula>
    </cfRule>
  </conditionalFormatting>
  <conditionalFormatting sqref="GZ17:GZ20">
    <cfRule type="expression" dxfId="981" priority="1263" stopIfTrue="1">
      <formula>IF(AND($D17&lt;$E17,ISNUMBER($D17),ISNUMBER($E17)),1,0)</formula>
    </cfRule>
  </conditionalFormatting>
  <conditionalFormatting sqref="HB17:HB20">
    <cfRule type="expression" dxfId="980" priority="1262" stopIfTrue="1">
      <formula>IF(AND($G17&gt;$H17,ISNUMBER($G17),ISNUMBER($H17)),1,0)</formula>
    </cfRule>
  </conditionalFormatting>
  <conditionalFormatting sqref="HC17:HC20">
    <cfRule type="expression" dxfId="979" priority="1261" stopIfTrue="1">
      <formula>IF(AND($G17&lt;$H17,ISNUMBER($G17),ISNUMBER($H17)),1,0)</formula>
    </cfRule>
  </conditionalFormatting>
  <conditionalFormatting sqref="GX17:GX20">
    <cfRule type="expression" dxfId="978" priority="1265" stopIfTrue="1">
      <formula>IF($C17=#REF!,1,0)</formula>
    </cfRule>
    <cfRule type="expression" dxfId="977" priority="1266" stopIfTrue="1">
      <formula>IF($F17=#REF!,1,0)</formula>
    </cfRule>
  </conditionalFormatting>
  <conditionalFormatting sqref="HF17:HF20">
    <cfRule type="expression" dxfId="976" priority="1269" stopIfTrue="1">
      <formula>IF($F17=#REF!,1,0)</formula>
    </cfRule>
    <cfRule type="expression" dxfId="975" priority="1270" stopIfTrue="1">
      <formula>IF($C17=#REF!,1,0)</formula>
    </cfRule>
  </conditionalFormatting>
  <conditionalFormatting sqref="HF24">
    <cfRule type="expression" dxfId="974" priority="1259" stopIfTrue="1">
      <formula>IF($F24=#REF!,1,0)</formula>
    </cfRule>
    <cfRule type="expression" dxfId="973" priority="1260" stopIfTrue="1">
      <formula>IF($C24=#REF!,1,0)</formula>
    </cfRule>
  </conditionalFormatting>
  <conditionalFormatting sqref="HF33">
    <cfRule type="expression" dxfId="972" priority="1253" stopIfTrue="1">
      <formula>IF($F33=#REF!,1,0)</formula>
    </cfRule>
    <cfRule type="expression" dxfId="971" priority="1254" stopIfTrue="1">
      <formula>IF($C33=#REF!,1,0)</formula>
    </cfRule>
  </conditionalFormatting>
  <conditionalFormatting sqref="GE33 GE24:GE25 GE29">
    <cfRule type="expression" dxfId="970" priority="1210" stopIfTrue="1">
      <formula>IF(AND($D24&gt;$E24,ISNUMBER($D24),ISNUMBER($E24)),1,0)</formula>
    </cfRule>
  </conditionalFormatting>
  <conditionalFormatting sqref="GF33 GF24:GF25 GF29">
    <cfRule type="expression" dxfId="969" priority="1209" stopIfTrue="1">
      <formula>IF(AND($D24&lt;$E24,ISNUMBER($D24),ISNUMBER($E24)),1,0)</formula>
    </cfRule>
  </conditionalFormatting>
  <conditionalFormatting sqref="GH24:GH25 GH29 GH33">
    <cfRule type="expression" dxfId="968" priority="1208" stopIfTrue="1">
      <formula>IF(AND($G24&gt;$H24,ISNUMBER($G24),ISNUMBER($H24)),1,0)</formula>
    </cfRule>
  </conditionalFormatting>
  <conditionalFormatting sqref="GI24:GI25 GI29 GI33">
    <cfRule type="expression" dxfId="967" priority="1207" stopIfTrue="1">
      <formula>IF(AND($G24&lt;$H24,ISNUMBER($G24),ISNUMBER($H24)),1,0)</formula>
    </cfRule>
  </conditionalFormatting>
  <conditionalFormatting sqref="GD24:GD25 GD29 GD33">
    <cfRule type="expression" dxfId="966" priority="1211" stopIfTrue="1">
      <formula>IF($C24=#REF!,1,0)</formula>
    </cfRule>
    <cfRule type="expression" dxfId="965" priority="1212" stopIfTrue="1">
      <formula>IF($F24=#REF!,1,0)</formula>
    </cfRule>
  </conditionalFormatting>
  <conditionalFormatting sqref="GG24:GG25 GG29 GG33">
    <cfRule type="expression" dxfId="964" priority="1213" stopIfTrue="1">
      <formula>IF($F24=#REF!,1,0)</formula>
    </cfRule>
    <cfRule type="expression" dxfId="963" priority="1214" stopIfTrue="1">
      <formula>IF($C24=#REF!,1,0)</formula>
    </cfRule>
  </conditionalFormatting>
  <conditionalFormatting sqref="GD29">
    <cfRule type="expression" dxfId="962" priority="1205" stopIfTrue="1">
      <formula>IF($C29=#REF!,1,0)</formula>
    </cfRule>
    <cfRule type="expression" dxfId="961" priority="1206" stopIfTrue="1">
      <formula>IF($F29=#REF!,1,0)</formula>
    </cfRule>
  </conditionalFormatting>
  <conditionalFormatting sqref="GG29">
    <cfRule type="expression" dxfId="960" priority="1203" stopIfTrue="1">
      <formula>IF($F29=#REF!,1,0)</formula>
    </cfRule>
    <cfRule type="expression" dxfId="959" priority="1204" stopIfTrue="1">
      <formula>IF($C29=#REF!,1,0)</formula>
    </cfRule>
  </conditionalFormatting>
  <conditionalFormatting sqref="GL25">
    <cfRule type="expression" dxfId="958" priority="1189" stopIfTrue="1">
      <formula>IF($F25=#REF!,1,0)</formula>
    </cfRule>
    <cfRule type="expression" dxfId="957" priority="1190" stopIfTrue="1">
      <formula>IF($C25=#REF!,1,0)</formula>
    </cfRule>
  </conditionalFormatting>
  <conditionalFormatting sqref="GE17:GE20">
    <cfRule type="expression" dxfId="956" priority="1196" stopIfTrue="1">
      <formula>IF(AND($D17&gt;$E17,ISNUMBER($D17),ISNUMBER($E17)),1,0)</formula>
    </cfRule>
  </conditionalFormatting>
  <conditionalFormatting sqref="GF17:GF20">
    <cfRule type="expression" dxfId="955" priority="1195" stopIfTrue="1">
      <formula>IF(AND($D17&lt;$E17,ISNUMBER($D17),ISNUMBER($E17)),1,0)</formula>
    </cfRule>
  </conditionalFormatting>
  <conditionalFormatting sqref="GH17:GH20">
    <cfRule type="expression" dxfId="954" priority="1194" stopIfTrue="1">
      <formula>IF(AND($G17&gt;$H17,ISNUMBER($G17),ISNUMBER($H17)),1,0)</formula>
    </cfRule>
  </conditionalFormatting>
  <conditionalFormatting sqref="GI17:GI20">
    <cfRule type="expression" dxfId="953" priority="1193" stopIfTrue="1">
      <formula>IF(AND($G17&lt;$H17,ISNUMBER($G17),ISNUMBER($H17)),1,0)</formula>
    </cfRule>
  </conditionalFormatting>
  <conditionalFormatting sqref="GD17:GD20">
    <cfRule type="expression" dxfId="952" priority="1197" stopIfTrue="1">
      <formula>IF($C17=#REF!,1,0)</formula>
    </cfRule>
    <cfRule type="expression" dxfId="951" priority="1198" stopIfTrue="1">
      <formula>IF($F17=#REF!,1,0)</formula>
    </cfRule>
  </conditionalFormatting>
  <conditionalFormatting sqref="GG17:GG20">
    <cfRule type="expression" dxfId="950" priority="1199" stopIfTrue="1">
      <formula>IF($F17=#REF!,1,0)</formula>
    </cfRule>
    <cfRule type="expression" dxfId="949" priority="1200" stopIfTrue="1">
      <formula>IF($C17=#REF!,1,0)</formula>
    </cfRule>
  </conditionalFormatting>
  <conditionalFormatting sqref="GL17:GL20">
    <cfRule type="expression" dxfId="948" priority="1201" stopIfTrue="1">
      <formula>IF($F17=#REF!,1,0)</formula>
    </cfRule>
    <cfRule type="expression" dxfId="947" priority="1202" stopIfTrue="1">
      <formula>IF($C17=#REF!,1,0)</formula>
    </cfRule>
  </conditionalFormatting>
  <conditionalFormatting sqref="GL24">
    <cfRule type="expression" dxfId="946" priority="1191" stopIfTrue="1">
      <formula>IF($F24=#REF!,1,0)</formula>
    </cfRule>
    <cfRule type="expression" dxfId="945" priority="1192" stopIfTrue="1">
      <formula>IF($C24=#REF!,1,0)</formula>
    </cfRule>
  </conditionalFormatting>
  <conditionalFormatting sqref="GL33">
    <cfRule type="expression" dxfId="944" priority="1185" stopIfTrue="1">
      <formula>IF($F33=#REF!,1,0)</formula>
    </cfRule>
    <cfRule type="expression" dxfId="943" priority="1186" stopIfTrue="1">
      <formula>IF($C33=#REF!,1,0)</formula>
    </cfRule>
  </conditionalFormatting>
  <conditionalFormatting sqref="HI33 HI24:HI25 HI29">
    <cfRule type="expression" dxfId="942" priority="1890" stopIfTrue="1">
      <formula>IF(AND($D24&gt;$E24,ISNUMBER($D24),ISNUMBER($E24)),1,0)</formula>
    </cfRule>
  </conditionalFormatting>
  <conditionalFormatting sqref="HJ33 HJ24:HJ25 HJ29">
    <cfRule type="expression" dxfId="941" priority="1889" stopIfTrue="1">
      <formula>IF(AND($D24&lt;$E24,ISNUMBER($D24),ISNUMBER($E24)),1,0)</formula>
    </cfRule>
  </conditionalFormatting>
  <conditionalFormatting sqref="HL24:HL25 HL29 HL33">
    <cfRule type="expression" dxfId="940" priority="1888" stopIfTrue="1">
      <formula>IF(AND($G24&gt;$H24,ISNUMBER($G24),ISNUMBER($H24)),1,0)</formula>
    </cfRule>
  </conditionalFormatting>
  <conditionalFormatting sqref="HM24:HM25 HM29 HM33">
    <cfRule type="expression" dxfId="939" priority="1887" stopIfTrue="1">
      <formula>IF(AND($G24&lt;$H24,ISNUMBER($G24),ISNUMBER($H24)),1,0)</formula>
    </cfRule>
  </conditionalFormatting>
  <conditionalFormatting sqref="HH24:HH25 HH29 HH33">
    <cfRule type="expression" dxfId="938" priority="1891" stopIfTrue="1">
      <formula>IF($C24=#REF!,1,0)</formula>
    </cfRule>
    <cfRule type="expression" dxfId="937" priority="1892" stopIfTrue="1">
      <formula>IF($F24=#REF!,1,0)</formula>
    </cfRule>
  </conditionalFormatting>
  <conditionalFormatting sqref="HK24:HK25 HK29 HK33">
    <cfRule type="expression" dxfId="936" priority="1893" stopIfTrue="1">
      <formula>IF($F24=#REF!,1,0)</formula>
    </cfRule>
    <cfRule type="expression" dxfId="935" priority="1894" stopIfTrue="1">
      <formula>IF($C24=#REF!,1,0)</formula>
    </cfRule>
  </conditionalFormatting>
  <conditionalFormatting sqref="HH29">
    <cfRule type="expression" dxfId="934" priority="1885" stopIfTrue="1">
      <formula>IF($C29=#REF!,1,0)</formula>
    </cfRule>
    <cfRule type="expression" dxfId="933" priority="1886" stopIfTrue="1">
      <formula>IF($F29=#REF!,1,0)</formula>
    </cfRule>
  </conditionalFormatting>
  <conditionalFormatting sqref="HK29">
    <cfRule type="expression" dxfId="932" priority="1883" stopIfTrue="1">
      <formula>IF($F29=#REF!,1,0)</formula>
    </cfRule>
    <cfRule type="expression" dxfId="931" priority="1884" stopIfTrue="1">
      <formula>IF($C29=#REF!,1,0)</formula>
    </cfRule>
  </conditionalFormatting>
  <conditionalFormatting sqref="HP29">
    <cfRule type="expression" dxfId="930" priority="1867" stopIfTrue="1">
      <formula>IF($F29=#REF!,1,0)</formula>
    </cfRule>
    <cfRule type="expression" dxfId="929" priority="1868" stopIfTrue="1">
      <formula>IF($C29=#REF!,1,0)</formula>
    </cfRule>
  </conditionalFormatting>
  <conditionalFormatting sqref="HP25">
    <cfRule type="expression" dxfId="928" priority="1869" stopIfTrue="1">
      <formula>IF($F25=#REF!,1,0)</formula>
    </cfRule>
    <cfRule type="expression" dxfId="927" priority="1870" stopIfTrue="1">
      <formula>IF($C25=#REF!,1,0)</formula>
    </cfRule>
  </conditionalFormatting>
  <conditionalFormatting sqref="HI17:HI20">
    <cfRule type="expression" dxfId="926" priority="1876" stopIfTrue="1">
      <formula>IF(AND($D17&gt;$E17,ISNUMBER($D17),ISNUMBER($E17)),1,0)</formula>
    </cfRule>
  </conditionalFormatting>
  <conditionalFormatting sqref="HJ17:HJ20">
    <cfRule type="expression" dxfId="925" priority="1875" stopIfTrue="1">
      <formula>IF(AND($D17&lt;$E17,ISNUMBER($D17),ISNUMBER($E17)),1,0)</formula>
    </cfRule>
  </conditionalFormatting>
  <conditionalFormatting sqref="HL17:HL20">
    <cfRule type="expression" dxfId="924" priority="1874" stopIfTrue="1">
      <formula>IF(AND($G17&gt;$H17,ISNUMBER($G17),ISNUMBER($H17)),1,0)</formula>
    </cfRule>
  </conditionalFormatting>
  <conditionalFormatting sqref="HM17:HM20">
    <cfRule type="expression" dxfId="923" priority="1873" stopIfTrue="1">
      <formula>IF(AND($G17&lt;$H17,ISNUMBER($G17),ISNUMBER($H17)),1,0)</formula>
    </cfRule>
  </conditionalFormatting>
  <conditionalFormatting sqref="HH17:HH20">
    <cfRule type="expression" dxfId="922" priority="1877" stopIfTrue="1">
      <formula>IF($C17=#REF!,1,0)</formula>
    </cfRule>
    <cfRule type="expression" dxfId="921" priority="1878" stopIfTrue="1">
      <formula>IF($F17=#REF!,1,0)</formula>
    </cfRule>
  </conditionalFormatting>
  <conditionalFormatting sqref="HK17:HK20">
    <cfRule type="expression" dxfId="920" priority="1879" stopIfTrue="1">
      <formula>IF($F17=#REF!,1,0)</formula>
    </cfRule>
    <cfRule type="expression" dxfId="919" priority="1880" stopIfTrue="1">
      <formula>IF($C17=#REF!,1,0)</formula>
    </cfRule>
  </conditionalFormatting>
  <conditionalFormatting sqref="HP17:HP20">
    <cfRule type="expression" dxfId="918" priority="1881" stopIfTrue="1">
      <formula>IF($F17=#REF!,1,0)</formula>
    </cfRule>
    <cfRule type="expression" dxfId="917" priority="1882" stopIfTrue="1">
      <formula>IF($C17=#REF!,1,0)</formula>
    </cfRule>
  </conditionalFormatting>
  <conditionalFormatting sqref="HP24">
    <cfRule type="expression" dxfId="916" priority="1871" stopIfTrue="1">
      <formula>IF($F24=#REF!,1,0)</formula>
    </cfRule>
    <cfRule type="expression" dxfId="915" priority="1872" stopIfTrue="1">
      <formula>IF($C24=#REF!,1,0)</formula>
    </cfRule>
  </conditionalFormatting>
  <conditionalFormatting sqref="HP33">
    <cfRule type="expression" dxfId="914" priority="1865" stopIfTrue="1">
      <formula>IF($F33=#REF!,1,0)</formula>
    </cfRule>
    <cfRule type="expression" dxfId="913" priority="1866" stopIfTrue="1">
      <formula>IF($C33=#REF!,1,0)</formula>
    </cfRule>
  </conditionalFormatting>
  <conditionalFormatting sqref="AU33 AU24:AU25 AU29">
    <cfRule type="expression" dxfId="912" priority="1822" stopIfTrue="1">
      <formula>IF(AND($D24&gt;$E24,ISNUMBER($D24),ISNUMBER($E24)),1,0)</formula>
    </cfRule>
  </conditionalFormatting>
  <conditionalFormatting sqref="AV33 AV24:AV25 AV29">
    <cfRule type="expression" dxfId="911" priority="1821" stopIfTrue="1">
      <formula>IF(AND($D24&lt;$E24,ISNUMBER($D24),ISNUMBER($E24)),1,0)</formula>
    </cfRule>
  </conditionalFormatting>
  <conditionalFormatting sqref="AX24:AX25 AX29 AX33">
    <cfRule type="expression" dxfId="910" priority="1820" stopIfTrue="1">
      <formula>IF(AND($G24&gt;$H24,ISNUMBER($G24),ISNUMBER($H24)),1,0)</formula>
    </cfRule>
  </conditionalFormatting>
  <conditionalFormatting sqref="AY24:AY25 AY29 AY33">
    <cfRule type="expression" dxfId="909" priority="1819" stopIfTrue="1">
      <formula>IF(AND($G24&lt;$H24,ISNUMBER($G24),ISNUMBER($H24)),1,0)</formula>
    </cfRule>
  </conditionalFormatting>
  <conditionalFormatting sqref="AT24:AT25 AT29 AT33">
    <cfRule type="expression" dxfId="908" priority="1823" stopIfTrue="1">
      <formula>IF($C24=#REF!,1,0)</formula>
    </cfRule>
    <cfRule type="expression" dxfId="907" priority="1824" stopIfTrue="1">
      <formula>IF($F24=#REF!,1,0)</formula>
    </cfRule>
  </conditionalFormatting>
  <conditionalFormatting sqref="AW24:AW25 AW29 AW33">
    <cfRule type="expression" dxfId="906" priority="1825" stopIfTrue="1">
      <formula>IF($F24=#REF!,1,0)</formula>
    </cfRule>
    <cfRule type="expression" dxfId="905" priority="1826" stopIfTrue="1">
      <formula>IF($C24=#REF!,1,0)</formula>
    </cfRule>
  </conditionalFormatting>
  <conditionalFormatting sqref="AT29">
    <cfRule type="expression" dxfId="904" priority="1817" stopIfTrue="1">
      <formula>IF($C29=#REF!,1,0)</formula>
    </cfRule>
    <cfRule type="expression" dxfId="903" priority="1818" stopIfTrue="1">
      <formula>IF($F29=#REF!,1,0)</formula>
    </cfRule>
  </conditionalFormatting>
  <conditionalFormatting sqref="AW29">
    <cfRule type="expression" dxfId="902" priority="1815" stopIfTrue="1">
      <formula>IF($F29=#REF!,1,0)</formula>
    </cfRule>
    <cfRule type="expression" dxfId="901" priority="1816" stopIfTrue="1">
      <formula>IF($C29=#REF!,1,0)</formula>
    </cfRule>
  </conditionalFormatting>
  <conditionalFormatting sqref="BB29">
    <cfRule type="expression" dxfId="900" priority="1799" stopIfTrue="1">
      <formula>IF($F29=#REF!,1,0)</formula>
    </cfRule>
    <cfRule type="expression" dxfId="899" priority="1800" stopIfTrue="1">
      <formula>IF($C29=#REF!,1,0)</formula>
    </cfRule>
  </conditionalFormatting>
  <conditionalFormatting sqref="BB25">
    <cfRule type="expression" dxfId="898" priority="1801" stopIfTrue="1">
      <formula>IF($F25=#REF!,1,0)</formula>
    </cfRule>
    <cfRule type="expression" dxfId="897" priority="1802" stopIfTrue="1">
      <formula>IF($C25=#REF!,1,0)</formula>
    </cfRule>
  </conditionalFormatting>
  <conditionalFormatting sqref="AU17:AU20">
    <cfRule type="expression" dxfId="896" priority="1808" stopIfTrue="1">
      <formula>IF(AND($D17&gt;$E17,ISNUMBER($D17),ISNUMBER($E17)),1,0)</formula>
    </cfRule>
  </conditionalFormatting>
  <conditionalFormatting sqref="AV17:AV20">
    <cfRule type="expression" dxfId="895" priority="1807" stopIfTrue="1">
      <formula>IF(AND($D17&lt;$E17,ISNUMBER($D17),ISNUMBER($E17)),1,0)</formula>
    </cfRule>
  </conditionalFormatting>
  <conditionalFormatting sqref="AX17:AX20">
    <cfRule type="expression" dxfId="894" priority="1806" stopIfTrue="1">
      <formula>IF(AND($G17&gt;$H17,ISNUMBER($G17),ISNUMBER($H17)),1,0)</formula>
    </cfRule>
  </conditionalFormatting>
  <conditionalFormatting sqref="AY17:AY20">
    <cfRule type="expression" dxfId="893" priority="1805" stopIfTrue="1">
      <formula>IF(AND($G17&lt;$H17,ISNUMBER($G17),ISNUMBER($H17)),1,0)</formula>
    </cfRule>
  </conditionalFormatting>
  <conditionalFormatting sqref="AT17:AT20">
    <cfRule type="expression" dxfId="892" priority="1809" stopIfTrue="1">
      <formula>IF($C17=#REF!,1,0)</formula>
    </cfRule>
    <cfRule type="expression" dxfId="891" priority="1810" stopIfTrue="1">
      <formula>IF($F17=#REF!,1,0)</formula>
    </cfRule>
  </conditionalFormatting>
  <conditionalFormatting sqref="AW17:AW20">
    <cfRule type="expression" dxfId="890" priority="1811" stopIfTrue="1">
      <formula>IF($F17=#REF!,1,0)</formula>
    </cfRule>
    <cfRule type="expression" dxfId="889" priority="1812" stopIfTrue="1">
      <formula>IF($C17=#REF!,1,0)</formula>
    </cfRule>
  </conditionalFormatting>
  <conditionalFormatting sqref="BB17:BB20">
    <cfRule type="expression" dxfId="888" priority="1813" stopIfTrue="1">
      <formula>IF($F17=#REF!,1,0)</formula>
    </cfRule>
    <cfRule type="expression" dxfId="887" priority="1814" stopIfTrue="1">
      <formula>IF($C17=#REF!,1,0)</formula>
    </cfRule>
  </conditionalFormatting>
  <conditionalFormatting sqref="BB24">
    <cfRule type="expression" dxfId="886" priority="1803" stopIfTrue="1">
      <formula>IF($F24=#REF!,1,0)</formula>
    </cfRule>
    <cfRule type="expression" dxfId="885" priority="1804" stopIfTrue="1">
      <formula>IF($C24=#REF!,1,0)</formula>
    </cfRule>
  </conditionalFormatting>
  <conditionalFormatting sqref="BB33">
    <cfRule type="expression" dxfId="884" priority="1797" stopIfTrue="1">
      <formula>IF($F33=#REF!,1,0)</formula>
    </cfRule>
    <cfRule type="expression" dxfId="883" priority="1798" stopIfTrue="1">
      <formula>IF($C33=#REF!,1,0)</formula>
    </cfRule>
  </conditionalFormatting>
  <conditionalFormatting sqref="AK33 AK24:AK25 AK29">
    <cfRule type="expression" dxfId="882" priority="1788" stopIfTrue="1">
      <formula>IF(AND($D24&gt;$E24,ISNUMBER($D24),ISNUMBER($E24)),1,0)</formula>
    </cfRule>
  </conditionalFormatting>
  <conditionalFormatting sqref="AL33 AL24:AL25 AL29">
    <cfRule type="expression" dxfId="881" priority="1787" stopIfTrue="1">
      <formula>IF(AND($D24&lt;$E24,ISNUMBER($D24),ISNUMBER($E24)),1,0)</formula>
    </cfRule>
  </conditionalFormatting>
  <conditionalFormatting sqref="AN24:AN25 AN29 AN33">
    <cfRule type="expression" dxfId="880" priority="1786" stopIfTrue="1">
      <formula>IF(AND($G24&gt;$H24,ISNUMBER($G24),ISNUMBER($H24)),1,0)</formula>
    </cfRule>
  </conditionalFormatting>
  <conditionalFormatting sqref="AO24:AO25 AO29 AO33">
    <cfRule type="expression" dxfId="879" priority="1785" stopIfTrue="1">
      <formula>IF(AND($G24&lt;$H24,ISNUMBER($G24),ISNUMBER($H24)),1,0)</formula>
    </cfRule>
  </conditionalFormatting>
  <conditionalFormatting sqref="AJ24:AJ25 AJ29 AJ33">
    <cfRule type="expression" dxfId="878" priority="1789" stopIfTrue="1">
      <formula>IF($C24=#REF!,1,0)</formula>
    </cfRule>
    <cfRule type="expression" dxfId="877" priority="1790" stopIfTrue="1">
      <formula>IF($F24=#REF!,1,0)</formula>
    </cfRule>
  </conditionalFormatting>
  <conditionalFormatting sqref="AM24:AM25 AM29 AM33">
    <cfRule type="expression" dxfId="876" priority="1791" stopIfTrue="1">
      <formula>IF($F24=#REF!,1,0)</formula>
    </cfRule>
    <cfRule type="expression" dxfId="875" priority="1792" stopIfTrue="1">
      <formula>IF($C24=#REF!,1,0)</formula>
    </cfRule>
  </conditionalFormatting>
  <conditionalFormatting sqref="AJ29">
    <cfRule type="expression" dxfId="874" priority="1783" stopIfTrue="1">
      <formula>IF($C29=#REF!,1,0)</formula>
    </cfRule>
    <cfRule type="expression" dxfId="873" priority="1784" stopIfTrue="1">
      <formula>IF($F29=#REF!,1,0)</formula>
    </cfRule>
  </conditionalFormatting>
  <conditionalFormatting sqref="AM29">
    <cfRule type="expression" dxfId="872" priority="1781" stopIfTrue="1">
      <formula>IF($F29=#REF!,1,0)</formula>
    </cfRule>
    <cfRule type="expression" dxfId="871" priority="1782" stopIfTrue="1">
      <formula>IF($C29=#REF!,1,0)</formula>
    </cfRule>
  </conditionalFormatting>
  <conditionalFormatting sqref="AR29">
    <cfRule type="expression" dxfId="870" priority="1765" stopIfTrue="1">
      <formula>IF($F29=#REF!,1,0)</formula>
    </cfRule>
    <cfRule type="expression" dxfId="869" priority="1766" stopIfTrue="1">
      <formula>IF($C29=#REF!,1,0)</formula>
    </cfRule>
  </conditionalFormatting>
  <conditionalFormatting sqref="AR25">
    <cfRule type="expression" dxfId="868" priority="1767" stopIfTrue="1">
      <formula>IF($F25=#REF!,1,0)</formula>
    </cfRule>
    <cfRule type="expression" dxfId="867" priority="1768" stopIfTrue="1">
      <formula>IF($C25=#REF!,1,0)</formula>
    </cfRule>
  </conditionalFormatting>
  <conditionalFormatting sqref="AK17:AK20">
    <cfRule type="expression" dxfId="866" priority="1774" stopIfTrue="1">
      <formula>IF(AND($D17&gt;$E17,ISNUMBER($D17),ISNUMBER($E17)),1,0)</formula>
    </cfRule>
  </conditionalFormatting>
  <conditionalFormatting sqref="AL17:AL20">
    <cfRule type="expression" dxfId="865" priority="1773" stopIfTrue="1">
      <formula>IF(AND($D17&lt;$E17,ISNUMBER($D17),ISNUMBER($E17)),1,0)</formula>
    </cfRule>
  </conditionalFormatting>
  <conditionalFormatting sqref="AN17:AN20">
    <cfRule type="expression" dxfId="864" priority="1772" stopIfTrue="1">
      <formula>IF(AND($G17&gt;$H17,ISNUMBER($G17),ISNUMBER($H17)),1,0)</formula>
    </cfRule>
  </conditionalFormatting>
  <conditionalFormatting sqref="AO17:AO20">
    <cfRule type="expression" dxfId="863" priority="1771" stopIfTrue="1">
      <formula>IF(AND($G17&lt;$H17,ISNUMBER($G17),ISNUMBER($H17)),1,0)</formula>
    </cfRule>
  </conditionalFormatting>
  <conditionalFormatting sqref="AJ17:AJ20">
    <cfRule type="expression" dxfId="862" priority="1775" stopIfTrue="1">
      <formula>IF($C17=#REF!,1,0)</formula>
    </cfRule>
    <cfRule type="expression" dxfId="861" priority="1776" stopIfTrue="1">
      <formula>IF($F17=#REF!,1,0)</formula>
    </cfRule>
  </conditionalFormatting>
  <conditionalFormatting sqref="AM17:AM20">
    <cfRule type="expression" dxfId="860" priority="1777" stopIfTrue="1">
      <formula>IF($F17=#REF!,1,0)</formula>
    </cfRule>
    <cfRule type="expression" dxfId="859" priority="1778" stopIfTrue="1">
      <formula>IF($C17=#REF!,1,0)</formula>
    </cfRule>
  </conditionalFormatting>
  <conditionalFormatting sqref="AR17:AR20">
    <cfRule type="expression" dxfId="858" priority="1779" stopIfTrue="1">
      <formula>IF($F17=#REF!,1,0)</formula>
    </cfRule>
    <cfRule type="expression" dxfId="857" priority="1780" stopIfTrue="1">
      <formula>IF($C17=#REF!,1,0)</formula>
    </cfRule>
  </conditionalFormatting>
  <conditionalFormatting sqref="AR24">
    <cfRule type="expression" dxfId="856" priority="1769" stopIfTrue="1">
      <formula>IF($F24=#REF!,1,0)</formula>
    </cfRule>
    <cfRule type="expression" dxfId="855" priority="1770" stopIfTrue="1">
      <formula>IF($C24=#REF!,1,0)</formula>
    </cfRule>
  </conditionalFormatting>
  <conditionalFormatting sqref="AA33 AA24:AA25 AA29">
    <cfRule type="expression" dxfId="854" priority="1754" stopIfTrue="1">
      <formula>IF(AND($D24&gt;$E24,ISNUMBER($D24),ISNUMBER($E24)),1,0)</formula>
    </cfRule>
  </conditionalFormatting>
  <conditionalFormatting sqref="AB33 AB24:AB25 AB29">
    <cfRule type="expression" dxfId="853" priority="1753" stopIfTrue="1">
      <formula>IF(AND($D24&lt;$E24,ISNUMBER($D24),ISNUMBER($E24)),1,0)</formula>
    </cfRule>
  </conditionalFormatting>
  <conditionalFormatting sqref="AD24:AD25 AD29 AD33">
    <cfRule type="expression" dxfId="852" priority="1752" stopIfTrue="1">
      <formula>IF(AND($G24&gt;$H24,ISNUMBER($G24),ISNUMBER($H24)),1,0)</formula>
    </cfRule>
  </conditionalFormatting>
  <conditionalFormatting sqref="AE24:AE25 AE29 AE33">
    <cfRule type="expression" dxfId="851" priority="1751" stopIfTrue="1">
      <formula>IF(AND($G24&lt;$H24,ISNUMBER($G24),ISNUMBER($H24)),1,0)</formula>
    </cfRule>
  </conditionalFormatting>
  <conditionalFormatting sqref="Z24:Z25 Z29 Z33">
    <cfRule type="expression" dxfId="850" priority="1755" stopIfTrue="1">
      <formula>IF($C24=#REF!,1,0)</formula>
    </cfRule>
    <cfRule type="expression" dxfId="849" priority="1756" stopIfTrue="1">
      <formula>IF($F24=#REF!,1,0)</formula>
    </cfRule>
  </conditionalFormatting>
  <conditionalFormatting sqref="AC24:AC25 AC29 AC33">
    <cfRule type="expression" dxfId="848" priority="1757" stopIfTrue="1">
      <formula>IF($F24=#REF!,1,0)</formula>
    </cfRule>
    <cfRule type="expression" dxfId="847" priority="1758" stopIfTrue="1">
      <formula>IF($C24=#REF!,1,0)</formula>
    </cfRule>
  </conditionalFormatting>
  <conditionalFormatting sqref="Z29">
    <cfRule type="expression" dxfId="846" priority="1749" stopIfTrue="1">
      <formula>IF($C29=#REF!,1,0)</formula>
    </cfRule>
    <cfRule type="expression" dxfId="845" priority="1750" stopIfTrue="1">
      <formula>IF($F29=#REF!,1,0)</formula>
    </cfRule>
  </conditionalFormatting>
  <conditionalFormatting sqref="AC29">
    <cfRule type="expression" dxfId="844" priority="1747" stopIfTrue="1">
      <formula>IF($F29=#REF!,1,0)</formula>
    </cfRule>
    <cfRule type="expression" dxfId="843" priority="1748" stopIfTrue="1">
      <formula>IF($C29=#REF!,1,0)</formula>
    </cfRule>
  </conditionalFormatting>
  <conditionalFormatting sqref="AH24">
    <cfRule type="expression" dxfId="842" priority="1735" stopIfTrue="1">
      <formula>IF($F24=#REF!,1,0)</formula>
    </cfRule>
    <cfRule type="expression" dxfId="841" priority="1736" stopIfTrue="1">
      <formula>IF($C24=#REF!,1,0)</formula>
    </cfRule>
  </conditionalFormatting>
  <conditionalFormatting sqref="AH33">
    <cfRule type="expression" dxfId="840" priority="1729" stopIfTrue="1">
      <formula>IF($F33=#REF!,1,0)</formula>
    </cfRule>
    <cfRule type="expression" dxfId="839" priority="1730" stopIfTrue="1">
      <formula>IF($C33=#REF!,1,0)</formula>
    </cfRule>
  </conditionalFormatting>
  <conditionalFormatting sqref="GO33 GO24:GO25 GO29">
    <cfRule type="expression" dxfId="838" priority="1244" stopIfTrue="1">
      <formula>IF(AND($D24&gt;$E24,ISNUMBER($D24),ISNUMBER($E24)),1,0)</formula>
    </cfRule>
  </conditionalFormatting>
  <conditionalFormatting sqref="GP33 GP24:GP25 GP29">
    <cfRule type="expression" dxfId="837" priority="1243" stopIfTrue="1">
      <formula>IF(AND($D24&lt;$E24,ISNUMBER($D24),ISNUMBER($E24)),1,0)</formula>
    </cfRule>
  </conditionalFormatting>
  <conditionalFormatting sqref="GR24:GR25 GR29 GR33">
    <cfRule type="expression" dxfId="836" priority="1242" stopIfTrue="1">
      <formula>IF(AND($G24&gt;$H24,ISNUMBER($G24),ISNUMBER($H24)),1,0)</formula>
    </cfRule>
  </conditionalFormatting>
  <conditionalFormatting sqref="GS24:GS25 GS29 GS33">
    <cfRule type="expression" dxfId="835" priority="1241" stopIfTrue="1">
      <formula>IF(AND($G24&lt;$H24,ISNUMBER($G24),ISNUMBER($H24)),1,0)</formula>
    </cfRule>
  </conditionalFormatting>
  <conditionalFormatting sqref="GN24:GN25 GN29 GN33">
    <cfRule type="expression" dxfId="834" priority="1245" stopIfTrue="1">
      <formula>IF($C24=#REF!,1,0)</formula>
    </cfRule>
    <cfRule type="expression" dxfId="833" priority="1246" stopIfTrue="1">
      <formula>IF($F24=#REF!,1,0)</formula>
    </cfRule>
  </conditionalFormatting>
  <conditionalFormatting sqref="GQ24:GQ25 GQ29 GQ33">
    <cfRule type="expression" dxfId="832" priority="1247" stopIfTrue="1">
      <formula>IF($F24=#REF!,1,0)</formula>
    </cfRule>
    <cfRule type="expression" dxfId="831" priority="1248" stopIfTrue="1">
      <formula>IF($C24=#REF!,1,0)</formula>
    </cfRule>
  </conditionalFormatting>
  <conditionalFormatting sqref="GN29">
    <cfRule type="expression" dxfId="830" priority="1239" stopIfTrue="1">
      <formula>IF($C29=#REF!,1,0)</formula>
    </cfRule>
    <cfRule type="expression" dxfId="829" priority="1240" stopIfTrue="1">
      <formula>IF($F29=#REF!,1,0)</formula>
    </cfRule>
  </conditionalFormatting>
  <conditionalFormatting sqref="X29">
    <cfRule type="expression" dxfId="828" priority="1697" stopIfTrue="1">
      <formula>IF($F29=#REF!,1,0)</formula>
    </cfRule>
    <cfRule type="expression" dxfId="827" priority="1698" stopIfTrue="1">
      <formula>IF($C29=#REF!,1,0)</formula>
    </cfRule>
  </conditionalFormatting>
  <conditionalFormatting sqref="X25">
    <cfRule type="expression" dxfId="826" priority="1699" stopIfTrue="1">
      <formula>IF($F25=#REF!,1,0)</formula>
    </cfRule>
    <cfRule type="expression" dxfId="825" priority="1700" stopIfTrue="1">
      <formula>IF($C25=#REF!,1,0)</formula>
    </cfRule>
  </conditionalFormatting>
  <conditionalFormatting sqref="Q17:Q20">
    <cfRule type="expression" dxfId="824" priority="1706" stopIfTrue="1">
      <formula>IF(AND($D17&gt;$E17,ISNUMBER($D17),ISNUMBER($E17)),1,0)</formula>
    </cfRule>
  </conditionalFormatting>
  <conditionalFormatting sqref="R17:R20">
    <cfRule type="expression" dxfId="823" priority="1705" stopIfTrue="1">
      <formula>IF(AND($D17&lt;$E17,ISNUMBER($D17),ISNUMBER($E17)),1,0)</formula>
    </cfRule>
  </conditionalFormatting>
  <conditionalFormatting sqref="T17:T20">
    <cfRule type="expression" dxfId="822" priority="1704" stopIfTrue="1">
      <formula>IF(AND($G17&gt;$H17,ISNUMBER($G17),ISNUMBER($H17)),1,0)</formula>
    </cfRule>
  </conditionalFormatting>
  <conditionalFormatting sqref="U17:U20">
    <cfRule type="expression" dxfId="821" priority="1703" stopIfTrue="1">
      <formula>IF(AND($G17&lt;$H17,ISNUMBER($G17),ISNUMBER($H17)),1,0)</formula>
    </cfRule>
  </conditionalFormatting>
  <conditionalFormatting sqref="P17:P20">
    <cfRule type="expression" dxfId="820" priority="1707" stopIfTrue="1">
      <formula>IF($C17=#REF!,1,0)</formula>
    </cfRule>
    <cfRule type="expression" dxfId="819" priority="1708" stopIfTrue="1">
      <formula>IF($F17=#REF!,1,0)</formula>
    </cfRule>
  </conditionalFormatting>
  <conditionalFormatting sqref="GV24">
    <cfRule type="expression" dxfId="818" priority="1225" stopIfTrue="1">
      <formula>IF($F24=#REF!,1,0)</formula>
    </cfRule>
    <cfRule type="expression" dxfId="817" priority="1226" stopIfTrue="1">
      <formula>IF($C24=#REF!,1,0)</formula>
    </cfRule>
  </conditionalFormatting>
  <conditionalFormatting sqref="GV33">
    <cfRule type="expression" dxfId="816" priority="1219" stopIfTrue="1">
      <formula>IF($F33=#REF!,1,0)</formula>
    </cfRule>
    <cfRule type="expression" dxfId="815" priority="1220" stopIfTrue="1">
      <formula>IF($C33=#REF!,1,0)</formula>
    </cfRule>
  </conditionalFormatting>
  <conditionalFormatting sqref="CI33 CI24:CI25 CI29">
    <cfRule type="expression" dxfId="814" priority="1686" stopIfTrue="1">
      <formula>IF(AND($D24&gt;$E24,ISNUMBER($D24),ISNUMBER($E24)),1,0)</formula>
    </cfRule>
  </conditionalFormatting>
  <conditionalFormatting sqref="CJ33 CJ24:CJ25 CJ29">
    <cfRule type="expression" dxfId="813" priority="1685" stopIfTrue="1">
      <formula>IF(AND($D24&lt;$E24,ISNUMBER($D24),ISNUMBER($E24)),1,0)</formula>
    </cfRule>
  </conditionalFormatting>
  <conditionalFormatting sqref="CL24:CL25 CL29 CL33">
    <cfRule type="expression" dxfId="812" priority="1684" stopIfTrue="1">
      <formula>IF(AND($G24&gt;$H24,ISNUMBER($G24),ISNUMBER($H24)),1,0)</formula>
    </cfRule>
  </conditionalFormatting>
  <conditionalFormatting sqref="CM24:CM25 CM29 CM33">
    <cfRule type="expression" dxfId="811" priority="1683" stopIfTrue="1">
      <formula>IF(AND($G24&lt;$H24,ISNUMBER($G24),ISNUMBER($H24)),1,0)</formula>
    </cfRule>
  </conditionalFormatting>
  <conditionalFormatting sqref="CH24:CH25 CH29 CH33">
    <cfRule type="expression" dxfId="810" priority="1687" stopIfTrue="1">
      <formula>IF($C24=#REF!,1,0)</formula>
    </cfRule>
    <cfRule type="expression" dxfId="809" priority="1688" stopIfTrue="1">
      <formula>IF($F24=#REF!,1,0)</formula>
    </cfRule>
  </conditionalFormatting>
  <conditionalFormatting sqref="CK24:CK25 CK29 CK33">
    <cfRule type="expression" dxfId="808" priority="1689" stopIfTrue="1">
      <formula>IF($F24=#REF!,1,0)</formula>
    </cfRule>
    <cfRule type="expression" dxfId="807" priority="1690" stopIfTrue="1">
      <formula>IF($C24=#REF!,1,0)</formula>
    </cfRule>
  </conditionalFormatting>
  <conditionalFormatting sqref="CH29">
    <cfRule type="expression" dxfId="806" priority="1681" stopIfTrue="1">
      <formula>IF($C29=#REF!,1,0)</formula>
    </cfRule>
    <cfRule type="expression" dxfId="805" priority="1682" stopIfTrue="1">
      <formula>IF($F29=#REF!,1,0)</formula>
    </cfRule>
  </conditionalFormatting>
  <conditionalFormatting sqref="CK29">
    <cfRule type="expression" dxfId="804" priority="1679" stopIfTrue="1">
      <formula>IF($F29=#REF!,1,0)</formula>
    </cfRule>
    <cfRule type="expression" dxfId="803" priority="1680" stopIfTrue="1">
      <formula>IF($C29=#REF!,1,0)</formula>
    </cfRule>
  </conditionalFormatting>
  <conditionalFormatting sqref="CI17:CI20">
    <cfRule type="expression" dxfId="802" priority="1672" stopIfTrue="1">
      <formula>IF(AND($D17&gt;$E17,ISNUMBER($D17),ISNUMBER($E17)),1,0)</formula>
    </cfRule>
  </conditionalFormatting>
  <conditionalFormatting sqref="CJ17:CJ20">
    <cfRule type="expression" dxfId="801" priority="1671" stopIfTrue="1">
      <formula>IF(AND($D17&lt;$E17,ISNUMBER($D17),ISNUMBER($E17)),1,0)</formula>
    </cfRule>
  </conditionalFormatting>
  <conditionalFormatting sqref="CL17:CL20">
    <cfRule type="expression" dxfId="800" priority="1670" stopIfTrue="1">
      <formula>IF(AND($G17&gt;$H17,ISNUMBER($G17),ISNUMBER($H17)),1,0)</formula>
    </cfRule>
  </conditionalFormatting>
  <conditionalFormatting sqref="CM17:CM20">
    <cfRule type="expression" dxfId="799" priority="1669" stopIfTrue="1">
      <formula>IF(AND($G17&lt;$H17,ISNUMBER($G17),ISNUMBER($H17)),1,0)</formula>
    </cfRule>
  </conditionalFormatting>
  <conditionalFormatting sqref="CH17:CH20">
    <cfRule type="expression" dxfId="798" priority="1673" stopIfTrue="1">
      <formula>IF($C17=#REF!,1,0)</formula>
    </cfRule>
    <cfRule type="expression" dxfId="797" priority="1674" stopIfTrue="1">
      <formula>IF($F17=#REF!,1,0)</formula>
    </cfRule>
  </conditionalFormatting>
  <conditionalFormatting sqref="CP17:CP20">
    <cfRule type="expression" dxfId="796" priority="1677" stopIfTrue="1">
      <formula>IF($F17=#REF!,1,0)</formula>
    </cfRule>
    <cfRule type="expression" dxfId="795" priority="1678" stopIfTrue="1">
      <formula>IF($C17=#REF!,1,0)</formula>
    </cfRule>
  </conditionalFormatting>
  <conditionalFormatting sqref="CP24">
    <cfRule type="expression" dxfId="794" priority="1667" stopIfTrue="1">
      <formula>IF($F24=#REF!,1,0)</formula>
    </cfRule>
    <cfRule type="expression" dxfId="793" priority="1668" stopIfTrue="1">
      <formula>IF($C24=#REF!,1,0)</formula>
    </cfRule>
  </conditionalFormatting>
  <conditionalFormatting sqref="DC33 DC24:DC25 DC29">
    <cfRule type="expression" dxfId="792" priority="1482" stopIfTrue="1">
      <formula>IF(AND($D24&gt;$E24,ISNUMBER($D24),ISNUMBER($E24)),1,0)</formula>
    </cfRule>
  </conditionalFormatting>
  <conditionalFormatting sqref="DD33 DD24:DD25 DD29">
    <cfRule type="expression" dxfId="791" priority="1481" stopIfTrue="1">
      <formula>IF(AND($D24&lt;$E24,ISNUMBER($D24),ISNUMBER($E24)),1,0)</formula>
    </cfRule>
  </conditionalFormatting>
  <conditionalFormatting sqref="DF24:DF25 DF29 DF33">
    <cfRule type="expression" dxfId="790" priority="1480" stopIfTrue="1">
      <formula>IF(AND($G24&gt;$H24,ISNUMBER($G24),ISNUMBER($H24)),1,0)</formula>
    </cfRule>
  </conditionalFormatting>
  <conditionalFormatting sqref="DG24:DG25 DG29 DG33">
    <cfRule type="expression" dxfId="789" priority="1479" stopIfTrue="1">
      <formula>IF(AND($G24&lt;$H24,ISNUMBER($G24),ISNUMBER($H24)),1,0)</formula>
    </cfRule>
  </conditionalFormatting>
  <conditionalFormatting sqref="DB24:DB25 DB29 DB33">
    <cfRule type="expression" dxfId="788" priority="1483" stopIfTrue="1">
      <formula>IF($C24=#REF!,1,0)</formula>
    </cfRule>
    <cfRule type="expression" dxfId="787" priority="1484" stopIfTrue="1">
      <formula>IF($F24=#REF!,1,0)</formula>
    </cfRule>
  </conditionalFormatting>
  <conditionalFormatting sqref="DE24:DE25 DE29 DE33">
    <cfRule type="expression" dxfId="786" priority="1485" stopIfTrue="1">
      <formula>IF($F24=#REF!,1,0)</formula>
    </cfRule>
    <cfRule type="expression" dxfId="785" priority="1486" stopIfTrue="1">
      <formula>IF($C24=#REF!,1,0)</formula>
    </cfRule>
  </conditionalFormatting>
  <conditionalFormatting sqref="DB29">
    <cfRule type="expression" dxfId="784" priority="1477" stopIfTrue="1">
      <formula>IF($C29=#REF!,1,0)</formula>
    </cfRule>
    <cfRule type="expression" dxfId="783" priority="1478" stopIfTrue="1">
      <formula>IF($F29=#REF!,1,0)</formula>
    </cfRule>
  </conditionalFormatting>
  <conditionalFormatting sqref="DE29">
    <cfRule type="expression" dxfId="782" priority="1475" stopIfTrue="1">
      <formula>IF($F29=#REF!,1,0)</formula>
    </cfRule>
    <cfRule type="expression" dxfId="781" priority="1476" stopIfTrue="1">
      <formula>IF($C29=#REF!,1,0)</formula>
    </cfRule>
  </conditionalFormatting>
  <conditionalFormatting sqref="DJ29">
    <cfRule type="expression" dxfId="780" priority="1459" stopIfTrue="1">
      <formula>IF($F29=#REF!,1,0)</formula>
    </cfRule>
    <cfRule type="expression" dxfId="779" priority="1460" stopIfTrue="1">
      <formula>IF($C29=#REF!,1,0)</formula>
    </cfRule>
  </conditionalFormatting>
  <conditionalFormatting sqref="DJ25">
    <cfRule type="expression" dxfId="778" priority="1461" stopIfTrue="1">
      <formula>IF($F25=#REF!,1,0)</formula>
    </cfRule>
    <cfRule type="expression" dxfId="777" priority="1462" stopIfTrue="1">
      <formula>IF($C25=#REF!,1,0)</formula>
    </cfRule>
  </conditionalFormatting>
  <conditionalFormatting sqref="DC17:DC20">
    <cfRule type="expression" dxfId="776" priority="1468" stopIfTrue="1">
      <formula>IF(AND($D17&gt;$E17,ISNUMBER($D17),ISNUMBER($E17)),1,0)</formula>
    </cfRule>
  </conditionalFormatting>
  <conditionalFormatting sqref="DD17:DD20">
    <cfRule type="expression" dxfId="775" priority="1467" stopIfTrue="1">
      <formula>IF(AND($D17&lt;$E17,ISNUMBER($D17),ISNUMBER($E17)),1,0)</formula>
    </cfRule>
  </conditionalFormatting>
  <conditionalFormatting sqref="DF17:DF20">
    <cfRule type="expression" dxfId="774" priority="1466" stopIfTrue="1">
      <formula>IF(AND($G17&gt;$H17,ISNUMBER($G17),ISNUMBER($H17)),1,0)</formula>
    </cfRule>
  </conditionalFormatting>
  <conditionalFormatting sqref="DG17:DG20">
    <cfRule type="expression" dxfId="773" priority="1465" stopIfTrue="1">
      <formula>IF(AND($G17&lt;$H17,ISNUMBER($G17),ISNUMBER($H17)),1,0)</formula>
    </cfRule>
  </conditionalFormatting>
  <conditionalFormatting sqref="DB17:DB20">
    <cfRule type="expression" dxfId="772" priority="1469" stopIfTrue="1">
      <formula>IF($C17=#REF!,1,0)</formula>
    </cfRule>
    <cfRule type="expression" dxfId="771" priority="1470" stopIfTrue="1">
      <formula>IF($F17=#REF!,1,0)</formula>
    </cfRule>
  </conditionalFormatting>
  <conditionalFormatting sqref="DE17:DE20">
    <cfRule type="expression" dxfId="770" priority="1471" stopIfTrue="1">
      <formula>IF($F17=#REF!,1,0)</formula>
    </cfRule>
    <cfRule type="expression" dxfId="769" priority="1472" stopIfTrue="1">
      <formula>IF($C17=#REF!,1,0)</formula>
    </cfRule>
  </conditionalFormatting>
  <conditionalFormatting sqref="DJ17:DJ20">
    <cfRule type="expression" dxfId="768" priority="1473" stopIfTrue="1">
      <formula>IF($F17=#REF!,1,0)</formula>
    </cfRule>
    <cfRule type="expression" dxfId="767" priority="1474" stopIfTrue="1">
      <formula>IF($C17=#REF!,1,0)</formula>
    </cfRule>
  </conditionalFormatting>
  <conditionalFormatting sqref="DJ24">
    <cfRule type="expression" dxfId="766" priority="1463" stopIfTrue="1">
      <formula>IF($F24=#REF!,1,0)</formula>
    </cfRule>
    <cfRule type="expression" dxfId="765" priority="1464" stopIfTrue="1">
      <formula>IF($C24=#REF!,1,0)</formula>
    </cfRule>
  </conditionalFormatting>
  <conditionalFormatting sqref="DJ33">
    <cfRule type="expression" dxfId="764" priority="1457" stopIfTrue="1">
      <formula>IF($F33=#REF!,1,0)</formula>
    </cfRule>
    <cfRule type="expression" dxfId="763" priority="1458" stopIfTrue="1">
      <formula>IF($C33=#REF!,1,0)</formula>
    </cfRule>
  </conditionalFormatting>
  <conditionalFormatting sqref="CS33 CS24:CS25 CS29">
    <cfRule type="expression" dxfId="762" priority="1448" stopIfTrue="1">
      <formula>IF(AND($D24&gt;$E24,ISNUMBER($D24),ISNUMBER($E24)),1,0)</formula>
    </cfRule>
  </conditionalFormatting>
  <conditionalFormatting sqref="CT33 CT24:CT25 CT29">
    <cfRule type="expression" dxfId="761" priority="1447" stopIfTrue="1">
      <formula>IF(AND($D24&lt;$E24,ISNUMBER($D24),ISNUMBER($E24)),1,0)</formula>
    </cfRule>
  </conditionalFormatting>
  <conditionalFormatting sqref="CV24:CV25 CV29 CV33">
    <cfRule type="expression" dxfId="760" priority="1446" stopIfTrue="1">
      <formula>IF(AND($G24&gt;$H24,ISNUMBER($G24),ISNUMBER($H24)),1,0)</formula>
    </cfRule>
  </conditionalFormatting>
  <conditionalFormatting sqref="CW24:CW25 CW29 CW33">
    <cfRule type="expression" dxfId="759" priority="1445" stopIfTrue="1">
      <formula>IF(AND($G24&lt;$H24,ISNUMBER($G24),ISNUMBER($H24)),1,0)</formula>
    </cfRule>
  </conditionalFormatting>
  <conditionalFormatting sqref="CR24:CR25 CR29 CR33">
    <cfRule type="expression" dxfId="758" priority="1449" stopIfTrue="1">
      <formula>IF($C24=#REF!,1,0)</formula>
    </cfRule>
    <cfRule type="expression" dxfId="757" priority="1450" stopIfTrue="1">
      <formula>IF($F24=#REF!,1,0)</formula>
    </cfRule>
  </conditionalFormatting>
  <conditionalFormatting sqref="CU24:CU25 CU29 CU33">
    <cfRule type="expression" dxfId="756" priority="1451" stopIfTrue="1">
      <formula>IF($F24=#REF!,1,0)</formula>
    </cfRule>
    <cfRule type="expression" dxfId="755" priority="1452" stopIfTrue="1">
      <formula>IF($C24=#REF!,1,0)</formula>
    </cfRule>
  </conditionalFormatting>
  <conditionalFormatting sqref="CR29">
    <cfRule type="expression" dxfId="754" priority="1443" stopIfTrue="1">
      <formula>IF($C29=#REF!,1,0)</formula>
    </cfRule>
    <cfRule type="expression" dxfId="753" priority="1444" stopIfTrue="1">
      <formula>IF($F29=#REF!,1,0)</formula>
    </cfRule>
  </conditionalFormatting>
  <conditionalFormatting sqref="CU29">
    <cfRule type="expression" dxfId="752" priority="1441" stopIfTrue="1">
      <formula>IF($F29=#REF!,1,0)</formula>
    </cfRule>
    <cfRule type="expression" dxfId="751" priority="1442" stopIfTrue="1">
      <formula>IF($C29=#REF!,1,0)</formula>
    </cfRule>
  </conditionalFormatting>
  <conditionalFormatting sqref="CZ29">
    <cfRule type="expression" dxfId="750" priority="1425" stopIfTrue="1">
      <formula>IF($F29=#REF!,1,0)</formula>
    </cfRule>
    <cfRule type="expression" dxfId="749" priority="1426" stopIfTrue="1">
      <formula>IF($C29=#REF!,1,0)</formula>
    </cfRule>
  </conditionalFormatting>
  <conditionalFormatting sqref="CZ25">
    <cfRule type="expression" dxfId="748" priority="1427" stopIfTrue="1">
      <formula>IF($F25=#REF!,1,0)</formula>
    </cfRule>
    <cfRule type="expression" dxfId="747" priority="1428" stopIfTrue="1">
      <formula>IF($C25=#REF!,1,0)</formula>
    </cfRule>
  </conditionalFormatting>
  <conditionalFormatting sqref="CS17:CS20">
    <cfRule type="expression" dxfId="746" priority="1434" stopIfTrue="1">
      <formula>IF(AND($D17&gt;$E17,ISNUMBER($D17),ISNUMBER($E17)),1,0)</formula>
    </cfRule>
  </conditionalFormatting>
  <conditionalFormatting sqref="CT17:CT20">
    <cfRule type="expression" dxfId="745" priority="1433" stopIfTrue="1">
      <formula>IF(AND($D17&lt;$E17,ISNUMBER($D17),ISNUMBER($E17)),1,0)</formula>
    </cfRule>
  </conditionalFormatting>
  <conditionalFormatting sqref="CV17:CV20">
    <cfRule type="expression" dxfId="744" priority="1432" stopIfTrue="1">
      <formula>IF(AND($G17&gt;$H17,ISNUMBER($G17),ISNUMBER($H17)),1,0)</formula>
    </cfRule>
  </conditionalFormatting>
  <conditionalFormatting sqref="CW17:CW20">
    <cfRule type="expression" dxfId="743" priority="1431" stopIfTrue="1">
      <formula>IF(AND($G17&lt;$H17,ISNUMBER($G17),ISNUMBER($H17)),1,0)</formula>
    </cfRule>
  </conditionalFormatting>
  <conditionalFormatting sqref="CR17:CR20">
    <cfRule type="expression" dxfId="742" priority="1435" stopIfTrue="1">
      <formula>IF($C17=#REF!,1,0)</formula>
    </cfRule>
    <cfRule type="expression" dxfId="741" priority="1436" stopIfTrue="1">
      <formula>IF($F17=#REF!,1,0)</formula>
    </cfRule>
  </conditionalFormatting>
  <conditionalFormatting sqref="CU17:CU20">
    <cfRule type="expression" dxfId="740" priority="1437" stopIfTrue="1">
      <formula>IF($F17=#REF!,1,0)</formula>
    </cfRule>
    <cfRule type="expression" dxfId="739" priority="1438" stopIfTrue="1">
      <formula>IF($C17=#REF!,1,0)</formula>
    </cfRule>
  </conditionalFormatting>
  <conditionalFormatting sqref="CZ17:CZ20">
    <cfRule type="expression" dxfId="738" priority="1439" stopIfTrue="1">
      <formula>IF($F17=#REF!,1,0)</formula>
    </cfRule>
    <cfRule type="expression" dxfId="737" priority="1440" stopIfTrue="1">
      <formula>IF($C17=#REF!,1,0)</formula>
    </cfRule>
  </conditionalFormatting>
  <conditionalFormatting sqref="CZ24">
    <cfRule type="expression" dxfId="736" priority="1429" stopIfTrue="1">
      <formula>IF($F24=#REF!,1,0)</formula>
    </cfRule>
    <cfRule type="expression" dxfId="735" priority="1430" stopIfTrue="1">
      <formula>IF($C24=#REF!,1,0)</formula>
    </cfRule>
  </conditionalFormatting>
  <conditionalFormatting sqref="CZ33">
    <cfRule type="expression" dxfId="734" priority="1423" stopIfTrue="1">
      <formula>IF($F33=#REF!,1,0)</formula>
    </cfRule>
    <cfRule type="expression" dxfId="733" priority="1424" stopIfTrue="1">
      <formula>IF($C33=#REF!,1,0)</formula>
    </cfRule>
  </conditionalFormatting>
  <conditionalFormatting sqref="FK33 FK24:FK25 FK29">
    <cfRule type="expression" dxfId="732" priority="1414" stopIfTrue="1">
      <formula>IF(AND($D24&gt;$E24,ISNUMBER($D24),ISNUMBER($E24)),1,0)</formula>
    </cfRule>
  </conditionalFormatting>
  <conditionalFormatting sqref="FL33 FL24:FL25 FL29">
    <cfRule type="expression" dxfId="731" priority="1413" stopIfTrue="1">
      <formula>IF(AND($D24&lt;$E24,ISNUMBER($D24),ISNUMBER($E24)),1,0)</formula>
    </cfRule>
  </conditionalFormatting>
  <conditionalFormatting sqref="FN24:FN25 FN29 FN33">
    <cfRule type="expression" dxfId="730" priority="1412" stopIfTrue="1">
      <formula>IF(AND($G24&gt;$H24,ISNUMBER($G24),ISNUMBER($H24)),1,0)</formula>
    </cfRule>
  </conditionalFormatting>
  <conditionalFormatting sqref="FO24:FO25 FO29 FO33">
    <cfRule type="expression" dxfId="729" priority="1411" stopIfTrue="1">
      <formula>IF(AND($G24&lt;$H24,ISNUMBER($G24),ISNUMBER($H24)),1,0)</formula>
    </cfRule>
  </conditionalFormatting>
  <conditionalFormatting sqref="FJ24:FJ25 FJ29 FJ33">
    <cfRule type="expression" dxfId="728" priority="1415" stopIfTrue="1">
      <formula>IF($C24=#REF!,1,0)</formula>
    </cfRule>
    <cfRule type="expression" dxfId="727" priority="1416" stopIfTrue="1">
      <formula>IF($F24=#REF!,1,0)</formula>
    </cfRule>
  </conditionalFormatting>
  <conditionalFormatting sqref="FM24:FM25 FM29 FM33">
    <cfRule type="expression" dxfId="726" priority="1417" stopIfTrue="1">
      <formula>IF($F24=#REF!,1,0)</formula>
    </cfRule>
    <cfRule type="expression" dxfId="725" priority="1418" stopIfTrue="1">
      <formula>IF($C24=#REF!,1,0)</formula>
    </cfRule>
  </conditionalFormatting>
  <conditionalFormatting sqref="FJ29">
    <cfRule type="expression" dxfId="724" priority="1409" stopIfTrue="1">
      <formula>IF($C29=#REF!,1,0)</formula>
    </cfRule>
    <cfRule type="expression" dxfId="723" priority="1410" stopIfTrue="1">
      <formula>IF($F29=#REF!,1,0)</formula>
    </cfRule>
  </conditionalFormatting>
  <conditionalFormatting sqref="FM29">
    <cfRule type="expression" dxfId="722" priority="1407" stopIfTrue="1">
      <formula>IF($F29=#REF!,1,0)</formula>
    </cfRule>
    <cfRule type="expression" dxfId="721" priority="1408" stopIfTrue="1">
      <formula>IF($C29=#REF!,1,0)</formula>
    </cfRule>
  </conditionalFormatting>
  <conditionalFormatting sqref="FR29">
    <cfRule type="expression" dxfId="720" priority="1391" stopIfTrue="1">
      <formula>IF($F29=#REF!,1,0)</formula>
    </cfRule>
    <cfRule type="expression" dxfId="719" priority="1392" stopIfTrue="1">
      <formula>IF($C29=#REF!,1,0)</formula>
    </cfRule>
  </conditionalFormatting>
  <conditionalFormatting sqref="FR25">
    <cfRule type="expression" dxfId="718" priority="1393" stopIfTrue="1">
      <formula>IF($F25=#REF!,1,0)</formula>
    </cfRule>
    <cfRule type="expression" dxfId="717" priority="1394" stopIfTrue="1">
      <formula>IF($C25=#REF!,1,0)</formula>
    </cfRule>
  </conditionalFormatting>
  <conditionalFormatting sqref="FK17:FK20">
    <cfRule type="expression" dxfId="716" priority="1400" stopIfTrue="1">
      <formula>IF(AND($D17&gt;$E17,ISNUMBER($D17),ISNUMBER($E17)),1,0)</formula>
    </cfRule>
  </conditionalFormatting>
  <conditionalFormatting sqref="FL17:FL20">
    <cfRule type="expression" dxfId="715" priority="1399" stopIfTrue="1">
      <formula>IF(AND($D17&lt;$E17,ISNUMBER($D17),ISNUMBER($E17)),1,0)</formula>
    </cfRule>
  </conditionalFormatting>
  <conditionalFormatting sqref="FN17:FN20">
    <cfRule type="expression" dxfId="714" priority="1398" stopIfTrue="1">
      <formula>IF(AND($G17&gt;$H17,ISNUMBER($G17),ISNUMBER($H17)),1,0)</formula>
    </cfRule>
  </conditionalFormatting>
  <conditionalFormatting sqref="FO17:FO20">
    <cfRule type="expression" dxfId="713" priority="1397" stopIfTrue="1">
      <formula>IF(AND($G17&lt;$H17,ISNUMBER($G17),ISNUMBER($H17)),1,0)</formula>
    </cfRule>
  </conditionalFormatting>
  <conditionalFormatting sqref="FJ17:FJ20">
    <cfRule type="expression" dxfId="712" priority="1401" stopIfTrue="1">
      <formula>IF($C17=#REF!,1,0)</formula>
    </cfRule>
    <cfRule type="expression" dxfId="711" priority="1402" stopIfTrue="1">
      <formula>IF($F17=#REF!,1,0)</formula>
    </cfRule>
  </conditionalFormatting>
  <conditionalFormatting sqref="FM17:FM20">
    <cfRule type="expression" dxfId="710" priority="1403" stopIfTrue="1">
      <formula>IF($F17=#REF!,1,0)</formula>
    </cfRule>
    <cfRule type="expression" dxfId="709" priority="1404" stopIfTrue="1">
      <formula>IF($C17=#REF!,1,0)</formula>
    </cfRule>
  </conditionalFormatting>
  <conditionalFormatting sqref="FR17:FR20">
    <cfRule type="expression" dxfId="708" priority="1405" stopIfTrue="1">
      <formula>IF($F17=#REF!,1,0)</formula>
    </cfRule>
    <cfRule type="expression" dxfId="707" priority="1406" stopIfTrue="1">
      <formula>IF($C17=#REF!,1,0)</formula>
    </cfRule>
  </conditionalFormatting>
  <conditionalFormatting sqref="FR24">
    <cfRule type="expression" dxfId="706" priority="1395" stopIfTrue="1">
      <formula>IF($F24=#REF!,1,0)</formula>
    </cfRule>
    <cfRule type="expression" dxfId="705" priority="1396" stopIfTrue="1">
      <formula>IF($C24=#REF!,1,0)</formula>
    </cfRule>
  </conditionalFormatting>
  <conditionalFormatting sqref="FR33">
    <cfRule type="expression" dxfId="704" priority="1389" stopIfTrue="1">
      <formula>IF($F33=#REF!,1,0)</formula>
    </cfRule>
    <cfRule type="expression" dxfId="703" priority="1390" stopIfTrue="1">
      <formula>IF($C33=#REF!,1,0)</formula>
    </cfRule>
  </conditionalFormatting>
  <conditionalFormatting sqref="FA33 FA24:FA25 FA29">
    <cfRule type="expression" dxfId="702" priority="1380" stopIfTrue="1">
      <formula>IF(AND($D24&gt;$E24,ISNUMBER($D24),ISNUMBER($E24)),1,0)</formula>
    </cfRule>
  </conditionalFormatting>
  <conditionalFormatting sqref="FB33 FB24:FB25 FB29">
    <cfRule type="expression" dxfId="701" priority="1379" stopIfTrue="1">
      <formula>IF(AND($D24&lt;$E24,ISNUMBER($D24),ISNUMBER($E24)),1,0)</formula>
    </cfRule>
  </conditionalFormatting>
  <conditionalFormatting sqref="FD24:FD25 FD29 FD33">
    <cfRule type="expression" dxfId="700" priority="1378" stopIfTrue="1">
      <formula>IF(AND($G24&gt;$H24,ISNUMBER($G24),ISNUMBER($H24)),1,0)</formula>
    </cfRule>
  </conditionalFormatting>
  <conditionalFormatting sqref="FE24:FE25 FE29 FE33">
    <cfRule type="expression" dxfId="699" priority="1377" stopIfTrue="1">
      <formula>IF(AND($G24&lt;$H24,ISNUMBER($G24),ISNUMBER($H24)),1,0)</formula>
    </cfRule>
  </conditionalFormatting>
  <conditionalFormatting sqref="EZ24:EZ25 EZ29 EZ33">
    <cfRule type="expression" dxfId="698" priority="1381" stopIfTrue="1">
      <formula>IF($C24=#REF!,1,0)</formula>
    </cfRule>
    <cfRule type="expression" dxfId="697" priority="1382" stopIfTrue="1">
      <formula>IF($F24=#REF!,1,0)</formula>
    </cfRule>
  </conditionalFormatting>
  <conditionalFormatting sqref="FC24:FC25 FC29 FC33">
    <cfRule type="expression" dxfId="696" priority="1383" stopIfTrue="1">
      <formula>IF($F24=#REF!,1,0)</formula>
    </cfRule>
    <cfRule type="expression" dxfId="695" priority="1384" stopIfTrue="1">
      <formula>IF($C24=#REF!,1,0)</formula>
    </cfRule>
  </conditionalFormatting>
  <conditionalFormatting sqref="EZ29">
    <cfRule type="expression" dxfId="694" priority="1375" stopIfTrue="1">
      <formula>IF($C29=#REF!,1,0)</formula>
    </cfRule>
    <cfRule type="expression" dxfId="693" priority="1376" stopIfTrue="1">
      <formula>IF($F29=#REF!,1,0)</formula>
    </cfRule>
  </conditionalFormatting>
  <conditionalFormatting sqref="FC29">
    <cfRule type="expression" dxfId="692" priority="1373" stopIfTrue="1">
      <formula>IF($F29=#REF!,1,0)</formula>
    </cfRule>
    <cfRule type="expression" dxfId="691" priority="1374" stopIfTrue="1">
      <formula>IF($C29=#REF!,1,0)</formula>
    </cfRule>
  </conditionalFormatting>
  <conditionalFormatting sqref="FH29">
    <cfRule type="expression" dxfId="690" priority="1357" stopIfTrue="1">
      <formula>IF($F29=#REF!,1,0)</formula>
    </cfRule>
    <cfRule type="expression" dxfId="689" priority="1358" stopIfTrue="1">
      <formula>IF($C29=#REF!,1,0)</formula>
    </cfRule>
  </conditionalFormatting>
  <conditionalFormatting sqref="FH25">
    <cfRule type="expression" dxfId="688" priority="1359" stopIfTrue="1">
      <formula>IF($F25=#REF!,1,0)</formula>
    </cfRule>
    <cfRule type="expression" dxfId="687" priority="1360" stopIfTrue="1">
      <formula>IF($C25=#REF!,1,0)</formula>
    </cfRule>
  </conditionalFormatting>
  <conditionalFormatting sqref="FA17:FA20">
    <cfRule type="expression" dxfId="686" priority="1366" stopIfTrue="1">
      <formula>IF(AND($D17&gt;$E17,ISNUMBER($D17),ISNUMBER($E17)),1,0)</formula>
    </cfRule>
  </conditionalFormatting>
  <conditionalFormatting sqref="FB17:FB20">
    <cfRule type="expression" dxfId="685" priority="1365" stopIfTrue="1">
      <formula>IF(AND($D17&lt;$E17,ISNUMBER($D17),ISNUMBER($E17)),1,0)</formula>
    </cfRule>
  </conditionalFormatting>
  <conditionalFormatting sqref="FD17:FD20">
    <cfRule type="expression" dxfId="684" priority="1364" stopIfTrue="1">
      <formula>IF(AND($G17&gt;$H17,ISNUMBER($G17),ISNUMBER($H17)),1,0)</formula>
    </cfRule>
  </conditionalFormatting>
  <conditionalFormatting sqref="FE17:FE20">
    <cfRule type="expression" dxfId="683" priority="1363" stopIfTrue="1">
      <formula>IF(AND($G17&lt;$H17,ISNUMBER($G17),ISNUMBER($H17)),1,0)</formula>
    </cfRule>
  </conditionalFormatting>
  <conditionalFormatting sqref="EZ17:EZ20">
    <cfRule type="expression" dxfId="682" priority="1367" stopIfTrue="1">
      <formula>IF($C17=#REF!,1,0)</formula>
    </cfRule>
    <cfRule type="expression" dxfId="681" priority="1368" stopIfTrue="1">
      <formula>IF($F17=#REF!,1,0)</formula>
    </cfRule>
  </conditionalFormatting>
  <conditionalFormatting sqref="FC17:FC20">
    <cfRule type="expression" dxfId="680" priority="1369" stopIfTrue="1">
      <formula>IF($F17=#REF!,1,0)</formula>
    </cfRule>
    <cfRule type="expression" dxfId="679" priority="1370" stopIfTrue="1">
      <formula>IF($C17=#REF!,1,0)</formula>
    </cfRule>
  </conditionalFormatting>
  <conditionalFormatting sqref="FH17:FH20">
    <cfRule type="expression" dxfId="678" priority="1371" stopIfTrue="1">
      <formula>IF($F17=#REF!,1,0)</formula>
    </cfRule>
    <cfRule type="expression" dxfId="677" priority="1372" stopIfTrue="1">
      <formula>IF($C17=#REF!,1,0)</formula>
    </cfRule>
  </conditionalFormatting>
  <conditionalFormatting sqref="FH24">
    <cfRule type="expression" dxfId="676" priority="1361" stopIfTrue="1">
      <formula>IF($F24=#REF!,1,0)</formula>
    </cfRule>
    <cfRule type="expression" dxfId="675" priority="1362" stopIfTrue="1">
      <formula>IF($C24=#REF!,1,0)</formula>
    </cfRule>
  </conditionalFormatting>
  <conditionalFormatting sqref="FH33">
    <cfRule type="expression" dxfId="674" priority="1355" stopIfTrue="1">
      <formula>IF($F33=#REF!,1,0)</formula>
    </cfRule>
    <cfRule type="expression" dxfId="673" priority="1356" stopIfTrue="1">
      <formula>IF($C33=#REF!,1,0)</formula>
    </cfRule>
  </conditionalFormatting>
  <conditionalFormatting sqref="EQ33 EQ24:EQ25 EQ29">
    <cfRule type="expression" dxfId="672" priority="1346" stopIfTrue="1">
      <formula>IF(AND($D24&gt;$E24,ISNUMBER($D24),ISNUMBER($E24)),1,0)</formula>
    </cfRule>
  </conditionalFormatting>
  <conditionalFormatting sqref="ER33 ER24:ER25 ER29">
    <cfRule type="expression" dxfId="671" priority="1345" stopIfTrue="1">
      <formula>IF(AND($D24&lt;$E24,ISNUMBER($D24),ISNUMBER($E24)),1,0)</formula>
    </cfRule>
  </conditionalFormatting>
  <conditionalFormatting sqref="ET24:ET25 ET29 ET33">
    <cfRule type="expression" dxfId="670" priority="1344" stopIfTrue="1">
      <formula>IF(AND($G24&gt;$H24,ISNUMBER($G24),ISNUMBER($H24)),1,0)</formula>
    </cfRule>
  </conditionalFormatting>
  <conditionalFormatting sqref="EU24:EU25 EU29 EU33">
    <cfRule type="expression" dxfId="669" priority="1343" stopIfTrue="1">
      <formula>IF(AND($G24&lt;$H24,ISNUMBER($G24),ISNUMBER($H24)),1,0)</formula>
    </cfRule>
  </conditionalFormatting>
  <conditionalFormatting sqref="EP24:EP25 EP29 EP33">
    <cfRule type="expression" dxfId="668" priority="1347" stopIfTrue="1">
      <formula>IF($C24=#REF!,1,0)</formula>
    </cfRule>
    <cfRule type="expression" dxfId="667" priority="1348" stopIfTrue="1">
      <formula>IF($F24=#REF!,1,0)</formula>
    </cfRule>
  </conditionalFormatting>
  <conditionalFormatting sqref="ES24:ES25 ES29 ES33">
    <cfRule type="expression" dxfId="666" priority="1349" stopIfTrue="1">
      <formula>IF($F24=#REF!,1,0)</formula>
    </cfRule>
    <cfRule type="expression" dxfId="665" priority="1350" stopIfTrue="1">
      <formula>IF($C24=#REF!,1,0)</formula>
    </cfRule>
  </conditionalFormatting>
  <conditionalFormatting sqref="EP29">
    <cfRule type="expression" dxfId="664" priority="1341" stopIfTrue="1">
      <formula>IF($C29=#REF!,1,0)</formula>
    </cfRule>
    <cfRule type="expression" dxfId="663" priority="1342" stopIfTrue="1">
      <formula>IF($F29=#REF!,1,0)</formula>
    </cfRule>
  </conditionalFormatting>
  <conditionalFormatting sqref="ES29">
    <cfRule type="expression" dxfId="662" priority="1339" stopIfTrue="1">
      <formula>IF($F29=#REF!,1,0)</formula>
    </cfRule>
    <cfRule type="expression" dxfId="661" priority="1340" stopIfTrue="1">
      <formula>IF($C29=#REF!,1,0)</formula>
    </cfRule>
  </conditionalFormatting>
  <conditionalFormatting sqref="EX29">
    <cfRule type="expression" dxfId="660" priority="1323" stopIfTrue="1">
      <formula>IF($F29=#REF!,1,0)</formula>
    </cfRule>
    <cfRule type="expression" dxfId="659" priority="1324" stopIfTrue="1">
      <formula>IF($C29=#REF!,1,0)</formula>
    </cfRule>
  </conditionalFormatting>
  <conditionalFormatting sqref="EX25">
    <cfRule type="expression" dxfId="658" priority="1325" stopIfTrue="1">
      <formula>IF($F25=#REF!,1,0)</formula>
    </cfRule>
    <cfRule type="expression" dxfId="657" priority="1326" stopIfTrue="1">
      <formula>IF($C25=#REF!,1,0)</formula>
    </cfRule>
  </conditionalFormatting>
  <conditionalFormatting sqref="EQ17:EQ20">
    <cfRule type="expression" dxfId="656" priority="1332" stopIfTrue="1">
      <formula>IF(AND($D17&gt;$E17,ISNUMBER($D17),ISNUMBER($E17)),1,0)</formula>
    </cfRule>
  </conditionalFormatting>
  <conditionalFormatting sqref="ER17:ER20">
    <cfRule type="expression" dxfId="655" priority="1331" stopIfTrue="1">
      <formula>IF(AND($D17&lt;$E17,ISNUMBER($D17),ISNUMBER($E17)),1,0)</formula>
    </cfRule>
  </conditionalFormatting>
  <conditionalFormatting sqref="ET17:ET20">
    <cfRule type="expression" dxfId="654" priority="1330" stopIfTrue="1">
      <formula>IF(AND($G17&gt;$H17,ISNUMBER($G17),ISNUMBER($H17)),1,0)</formula>
    </cfRule>
  </conditionalFormatting>
  <conditionalFormatting sqref="EU17:EU20">
    <cfRule type="expression" dxfId="653" priority="1329" stopIfTrue="1">
      <formula>IF(AND($G17&lt;$H17,ISNUMBER($G17),ISNUMBER($H17)),1,0)</formula>
    </cfRule>
  </conditionalFormatting>
  <conditionalFormatting sqref="EP17:EP20">
    <cfRule type="expression" dxfId="652" priority="1333" stopIfTrue="1">
      <formula>IF($C17=#REF!,1,0)</formula>
    </cfRule>
    <cfRule type="expression" dxfId="651" priority="1334" stopIfTrue="1">
      <formula>IF($F17=#REF!,1,0)</formula>
    </cfRule>
  </conditionalFormatting>
  <conditionalFormatting sqref="ES17:ES20">
    <cfRule type="expression" dxfId="650" priority="1335" stopIfTrue="1">
      <formula>IF($F17=#REF!,1,0)</formula>
    </cfRule>
    <cfRule type="expression" dxfId="649" priority="1336" stopIfTrue="1">
      <formula>IF($C17=#REF!,1,0)</formula>
    </cfRule>
  </conditionalFormatting>
  <conditionalFormatting sqref="EX17:EX20">
    <cfRule type="expression" dxfId="648" priority="1337" stopIfTrue="1">
      <formula>IF($F17=#REF!,1,0)</formula>
    </cfRule>
    <cfRule type="expression" dxfId="647" priority="1338" stopIfTrue="1">
      <formula>IF($C17=#REF!,1,0)</formula>
    </cfRule>
  </conditionalFormatting>
  <conditionalFormatting sqref="EX24">
    <cfRule type="expression" dxfId="646" priority="1327" stopIfTrue="1">
      <formula>IF($F24=#REF!,1,0)</formula>
    </cfRule>
    <cfRule type="expression" dxfId="645" priority="1328" stopIfTrue="1">
      <formula>IF($C24=#REF!,1,0)</formula>
    </cfRule>
  </conditionalFormatting>
  <conditionalFormatting sqref="EX33">
    <cfRule type="expression" dxfId="644" priority="1321" stopIfTrue="1">
      <formula>IF($F33=#REF!,1,0)</formula>
    </cfRule>
    <cfRule type="expression" dxfId="643" priority="1322" stopIfTrue="1">
      <formula>IF($C33=#REF!,1,0)</formula>
    </cfRule>
  </conditionalFormatting>
  <conditionalFormatting sqref="IW33 IW24:IW25 IW29">
    <cfRule type="expression" dxfId="642" priority="428" stopIfTrue="1">
      <formula>IF(AND($D24&gt;$E24,ISNUMBER($D24),ISNUMBER($E24)),1,0)</formula>
    </cfRule>
  </conditionalFormatting>
  <conditionalFormatting sqref="IX33 IX24:IX25 IX29">
    <cfRule type="expression" dxfId="641" priority="427" stopIfTrue="1">
      <formula>IF(AND($D24&lt;$E24,ISNUMBER($D24),ISNUMBER($E24)),1,0)</formula>
    </cfRule>
  </conditionalFormatting>
  <conditionalFormatting sqref="IZ24:IZ25 IZ29 IZ33">
    <cfRule type="expression" dxfId="640" priority="426" stopIfTrue="1">
      <formula>IF(AND($G24&gt;$H24,ISNUMBER($G24),ISNUMBER($H24)),1,0)</formula>
    </cfRule>
  </conditionalFormatting>
  <conditionalFormatting sqref="JA24:JA25 JA29 JA33">
    <cfRule type="expression" dxfId="639" priority="425" stopIfTrue="1">
      <formula>IF(AND($G24&lt;$H24,ISNUMBER($G24),ISNUMBER($H24)),1,0)</formula>
    </cfRule>
  </conditionalFormatting>
  <conditionalFormatting sqref="IV24:IV25 IV29 IV33">
    <cfRule type="expression" dxfId="638" priority="429" stopIfTrue="1">
      <formula>IF($C24=#REF!,1,0)</formula>
    </cfRule>
    <cfRule type="expression" dxfId="637" priority="430" stopIfTrue="1">
      <formula>IF($F24=#REF!,1,0)</formula>
    </cfRule>
  </conditionalFormatting>
  <conditionalFormatting sqref="IY24:IY25 IY29 IY33">
    <cfRule type="expression" dxfId="636" priority="431" stopIfTrue="1">
      <formula>IF($F24=#REF!,1,0)</formula>
    </cfRule>
    <cfRule type="expression" dxfId="635" priority="432" stopIfTrue="1">
      <formula>IF($C24=#REF!,1,0)</formula>
    </cfRule>
  </conditionalFormatting>
  <conditionalFormatting sqref="IV29">
    <cfRule type="expression" dxfId="634" priority="423" stopIfTrue="1">
      <formula>IF($C29=#REF!,1,0)</formula>
    </cfRule>
    <cfRule type="expression" dxfId="633" priority="424" stopIfTrue="1">
      <formula>IF($F29=#REF!,1,0)</formula>
    </cfRule>
  </conditionalFormatting>
  <conditionalFormatting sqref="IY29">
    <cfRule type="expression" dxfId="632" priority="421" stopIfTrue="1">
      <formula>IF($F29=#REF!,1,0)</formula>
    </cfRule>
    <cfRule type="expression" dxfId="631" priority="422" stopIfTrue="1">
      <formula>IF($C29=#REF!,1,0)</formula>
    </cfRule>
  </conditionalFormatting>
  <conditionalFormatting sqref="JD29">
    <cfRule type="expression" dxfId="630" priority="405" stopIfTrue="1">
      <formula>IF($F29=#REF!,1,0)</formula>
    </cfRule>
    <cfRule type="expression" dxfId="629" priority="406" stopIfTrue="1">
      <formula>IF($C29=#REF!,1,0)</formula>
    </cfRule>
  </conditionalFormatting>
  <conditionalFormatting sqref="JD25">
    <cfRule type="expression" dxfId="628" priority="407" stopIfTrue="1">
      <formula>IF($F25=#REF!,1,0)</formula>
    </cfRule>
    <cfRule type="expression" dxfId="627" priority="408" stopIfTrue="1">
      <formula>IF($C25=#REF!,1,0)</formula>
    </cfRule>
  </conditionalFormatting>
  <conditionalFormatting sqref="IW17:IW20">
    <cfRule type="expression" dxfId="626" priority="414" stopIfTrue="1">
      <formula>IF(AND($D17&gt;$E17,ISNUMBER($D17),ISNUMBER($E17)),1,0)</formula>
    </cfRule>
  </conditionalFormatting>
  <conditionalFormatting sqref="IX17:IX20">
    <cfRule type="expression" dxfId="625" priority="413" stopIfTrue="1">
      <formula>IF(AND($D17&lt;$E17,ISNUMBER($D17),ISNUMBER($E17)),1,0)</formula>
    </cfRule>
  </conditionalFormatting>
  <conditionalFormatting sqref="IZ17:IZ20">
    <cfRule type="expression" dxfId="624" priority="412" stopIfTrue="1">
      <formula>IF(AND($G17&gt;$H17,ISNUMBER($G17),ISNUMBER($H17)),1,0)</formula>
    </cfRule>
  </conditionalFormatting>
  <conditionalFormatting sqref="JA17:JA20">
    <cfRule type="expression" dxfId="623" priority="411" stopIfTrue="1">
      <formula>IF(AND($G17&lt;$H17,ISNUMBER($G17),ISNUMBER($H17)),1,0)</formula>
    </cfRule>
  </conditionalFormatting>
  <conditionalFormatting sqref="IV17:IV20">
    <cfRule type="expression" dxfId="622" priority="415" stopIfTrue="1">
      <formula>IF($C17=#REF!,1,0)</formula>
    </cfRule>
    <cfRule type="expression" dxfId="621" priority="416" stopIfTrue="1">
      <formula>IF($F17=#REF!,1,0)</formula>
    </cfRule>
  </conditionalFormatting>
  <conditionalFormatting sqref="IY17:IY20">
    <cfRule type="expression" dxfId="620" priority="417" stopIfTrue="1">
      <formula>IF($F17=#REF!,1,0)</formula>
    </cfRule>
    <cfRule type="expression" dxfId="619" priority="418" stopIfTrue="1">
      <formula>IF($C17=#REF!,1,0)</formula>
    </cfRule>
  </conditionalFormatting>
  <conditionalFormatting sqref="JD17:JD20">
    <cfRule type="expression" dxfId="618" priority="419" stopIfTrue="1">
      <formula>IF($F17=#REF!,1,0)</formula>
    </cfRule>
    <cfRule type="expression" dxfId="617" priority="420" stopIfTrue="1">
      <formula>IF($C17=#REF!,1,0)</formula>
    </cfRule>
  </conditionalFormatting>
  <conditionalFormatting sqref="JD24">
    <cfRule type="expression" dxfId="616" priority="409" stopIfTrue="1">
      <formula>IF($F24=#REF!,1,0)</formula>
    </cfRule>
    <cfRule type="expression" dxfId="615" priority="410" stopIfTrue="1">
      <formula>IF($C24=#REF!,1,0)</formula>
    </cfRule>
  </conditionalFormatting>
  <conditionalFormatting sqref="JD33">
    <cfRule type="expression" dxfId="614" priority="403" stopIfTrue="1">
      <formula>IF($F33=#REF!,1,0)</formula>
    </cfRule>
    <cfRule type="expression" dxfId="613" priority="404" stopIfTrue="1">
      <formula>IF($C33=#REF!,1,0)</formula>
    </cfRule>
  </conditionalFormatting>
  <conditionalFormatting sqref="GV29">
    <cfRule type="expression" dxfId="612" priority="1221" stopIfTrue="1">
      <formula>IF($F29=#REF!,1,0)</formula>
    </cfRule>
    <cfRule type="expression" dxfId="611" priority="1222" stopIfTrue="1">
      <formula>IF($C29=#REF!,1,0)</formula>
    </cfRule>
  </conditionalFormatting>
  <conditionalFormatting sqref="GV25">
    <cfRule type="expression" dxfId="610" priority="1223" stopIfTrue="1">
      <formula>IF($F25=#REF!,1,0)</formula>
    </cfRule>
    <cfRule type="expression" dxfId="609" priority="1224" stopIfTrue="1">
      <formula>IF($C25=#REF!,1,0)</formula>
    </cfRule>
  </conditionalFormatting>
  <conditionalFormatting sqref="GO17:GO20">
    <cfRule type="expression" dxfId="608" priority="1230" stopIfTrue="1">
      <formula>IF(AND($D17&gt;$E17,ISNUMBER($D17),ISNUMBER($E17)),1,0)</formula>
    </cfRule>
  </conditionalFormatting>
  <conditionalFormatting sqref="GP17:GP20">
    <cfRule type="expression" dxfId="607" priority="1229" stopIfTrue="1">
      <formula>IF(AND($D17&lt;$E17,ISNUMBER($D17),ISNUMBER($E17)),1,0)</formula>
    </cfRule>
  </conditionalFormatting>
  <conditionalFormatting sqref="GR17:GR20">
    <cfRule type="expression" dxfId="606" priority="1228" stopIfTrue="1">
      <formula>IF(AND($G17&gt;$H17,ISNUMBER($G17),ISNUMBER($H17)),1,0)</formula>
    </cfRule>
  </conditionalFormatting>
  <conditionalFormatting sqref="GS17:GS20">
    <cfRule type="expression" dxfId="605" priority="1227" stopIfTrue="1">
      <formula>IF(AND($G17&lt;$H17,ISNUMBER($G17),ISNUMBER($H17)),1,0)</formula>
    </cfRule>
  </conditionalFormatting>
  <conditionalFormatting sqref="GN17:GN20">
    <cfRule type="expression" dxfId="604" priority="1231" stopIfTrue="1">
      <formula>IF($C17=#REF!,1,0)</formula>
    </cfRule>
    <cfRule type="expression" dxfId="603" priority="1232" stopIfTrue="1">
      <formula>IF($F17=#REF!,1,0)</formula>
    </cfRule>
  </conditionalFormatting>
  <conditionalFormatting sqref="IM33 IM24:IM25 IM29">
    <cfRule type="expression" dxfId="602" priority="326" stopIfTrue="1">
      <formula>IF(AND($D24&gt;$E24,ISNUMBER($D24),ISNUMBER($E24)),1,0)</formula>
    </cfRule>
  </conditionalFormatting>
  <conditionalFormatting sqref="IN33 IN24:IN25 IN29">
    <cfRule type="expression" dxfId="601" priority="325" stopIfTrue="1">
      <formula>IF(AND($D24&lt;$E24,ISNUMBER($D24),ISNUMBER($E24)),1,0)</formula>
    </cfRule>
  </conditionalFormatting>
  <conditionalFormatting sqref="IP24:IP25 IP29 IP33">
    <cfRule type="expression" dxfId="600" priority="324" stopIfTrue="1">
      <formula>IF(AND($G24&gt;$H24,ISNUMBER($G24),ISNUMBER($H24)),1,0)</formula>
    </cfRule>
  </conditionalFormatting>
  <conditionalFormatting sqref="IQ24:IQ25 IQ29 IQ33">
    <cfRule type="expression" dxfId="599" priority="323" stopIfTrue="1">
      <formula>IF(AND($G24&lt;$H24,ISNUMBER($G24),ISNUMBER($H24)),1,0)</formula>
    </cfRule>
  </conditionalFormatting>
  <conditionalFormatting sqref="IL24:IL25 IL29 IL33">
    <cfRule type="expression" dxfId="598" priority="327" stopIfTrue="1">
      <formula>IF($C24=#REF!,1,0)</formula>
    </cfRule>
    <cfRule type="expression" dxfId="597" priority="328" stopIfTrue="1">
      <formula>IF($F24=#REF!,1,0)</formula>
    </cfRule>
  </conditionalFormatting>
  <conditionalFormatting sqref="IO24:IO25 IO29 IO33">
    <cfRule type="expression" dxfId="596" priority="329" stopIfTrue="1">
      <formula>IF($F24=#REF!,1,0)</formula>
    </cfRule>
    <cfRule type="expression" dxfId="595" priority="330" stopIfTrue="1">
      <formula>IF($C24=#REF!,1,0)</formula>
    </cfRule>
  </conditionalFormatting>
  <conditionalFormatting sqref="IL29">
    <cfRule type="expression" dxfId="594" priority="321" stopIfTrue="1">
      <formula>IF($C29=#REF!,1,0)</formula>
    </cfRule>
    <cfRule type="expression" dxfId="593" priority="322" stopIfTrue="1">
      <formula>IF($F29=#REF!,1,0)</formula>
    </cfRule>
  </conditionalFormatting>
  <conditionalFormatting sqref="IO29">
    <cfRule type="expression" dxfId="592" priority="319" stopIfTrue="1">
      <formula>IF($F29=#REF!,1,0)</formula>
    </cfRule>
    <cfRule type="expression" dxfId="591" priority="320" stopIfTrue="1">
      <formula>IF($C29=#REF!,1,0)</formula>
    </cfRule>
  </conditionalFormatting>
  <conditionalFormatting sqref="IT29">
    <cfRule type="expression" dxfId="590" priority="303" stopIfTrue="1">
      <formula>IF($F29=#REF!,1,0)</formula>
    </cfRule>
    <cfRule type="expression" dxfId="589" priority="304" stopIfTrue="1">
      <formula>IF($C29=#REF!,1,0)</formula>
    </cfRule>
  </conditionalFormatting>
  <conditionalFormatting sqref="IT25">
    <cfRule type="expression" dxfId="588" priority="305" stopIfTrue="1">
      <formula>IF($F25=#REF!,1,0)</formula>
    </cfRule>
    <cfRule type="expression" dxfId="587" priority="306" stopIfTrue="1">
      <formula>IF($C25=#REF!,1,0)</formula>
    </cfRule>
  </conditionalFormatting>
  <conditionalFormatting sqref="IM17:IM20">
    <cfRule type="expression" dxfId="586" priority="312" stopIfTrue="1">
      <formula>IF(AND($D17&gt;$E17,ISNUMBER($D17),ISNUMBER($E17)),1,0)</formula>
    </cfRule>
  </conditionalFormatting>
  <conditionalFormatting sqref="IN17:IN20">
    <cfRule type="expression" dxfId="585" priority="311" stopIfTrue="1">
      <formula>IF(AND($D17&lt;$E17,ISNUMBER($D17),ISNUMBER($E17)),1,0)</formula>
    </cfRule>
  </conditionalFormatting>
  <conditionalFormatting sqref="IP17:IP20">
    <cfRule type="expression" dxfId="584" priority="310" stopIfTrue="1">
      <formula>IF(AND($G17&gt;$H17,ISNUMBER($G17),ISNUMBER($H17)),1,0)</formula>
    </cfRule>
  </conditionalFormatting>
  <conditionalFormatting sqref="IQ17:IQ20">
    <cfRule type="expression" dxfId="583" priority="309" stopIfTrue="1">
      <formula>IF(AND($G17&lt;$H17,ISNUMBER($G17),ISNUMBER($H17)),1,0)</formula>
    </cfRule>
  </conditionalFormatting>
  <conditionalFormatting sqref="IL17:IL20">
    <cfRule type="expression" dxfId="582" priority="313" stopIfTrue="1">
      <formula>IF($C17=#REF!,1,0)</formula>
    </cfRule>
    <cfRule type="expression" dxfId="581" priority="314" stopIfTrue="1">
      <formula>IF($F17=#REF!,1,0)</formula>
    </cfRule>
  </conditionalFormatting>
  <conditionalFormatting sqref="IO17:IO20">
    <cfRule type="expression" dxfId="580" priority="315" stopIfTrue="1">
      <formula>IF($F17=#REF!,1,0)</formula>
    </cfRule>
    <cfRule type="expression" dxfId="579" priority="316" stopIfTrue="1">
      <formula>IF($C17=#REF!,1,0)</formula>
    </cfRule>
  </conditionalFormatting>
  <conditionalFormatting sqref="IT17:IT20">
    <cfRule type="expression" dxfId="578" priority="317" stopIfTrue="1">
      <formula>IF($F17=#REF!,1,0)</formula>
    </cfRule>
    <cfRule type="expression" dxfId="577" priority="318" stopIfTrue="1">
      <formula>IF($C17=#REF!,1,0)</formula>
    </cfRule>
  </conditionalFormatting>
  <conditionalFormatting sqref="IT24">
    <cfRule type="expression" dxfId="576" priority="307" stopIfTrue="1">
      <formula>IF($F24=#REF!,1,0)</formula>
    </cfRule>
    <cfRule type="expression" dxfId="575" priority="308" stopIfTrue="1">
      <formula>IF($C24=#REF!,1,0)</formula>
    </cfRule>
  </conditionalFormatting>
  <conditionalFormatting sqref="IT33">
    <cfRule type="expression" dxfId="574" priority="301" stopIfTrue="1">
      <formula>IF($F33=#REF!,1,0)</formula>
    </cfRule>
    <cfRule type="expression" dxfId="573" priority="302" stopIfTrue="1">
      <formula>IF($C33=#REF!,1,0)</formula>
    </cfRule>
  </conditionalFormatting>
  <conditionalFormatting sqref="JG33 JG24:JG25 JG29">
    <cfRule type="expression" dxfId="572" priority="666" stopIfTrue="1">
      <formula>IF(AND($D24&gt;$E24,ISNUMBER($D24),ISNUMBER($E24)),1,0)</formula>
    </cfRule>
  </conditionalFormatting>
  <conditionalFormatting sqref="JH33 JH24:JH25 JH29">
    <cfRule type="expression" dxfId="571" priority="665" stopIfTrue="1">
      <formula>IF(AND($D24&lt;$E24,ISNUMBER($D24),ISNUMBER($E24)),1,0)</formula>
    </cfRule>
  </conditionalFormatting>
  <conditionalFormatting sqref="JJ24:JJ25 JJ29 JJ33">
    <cfRule type="expression" dxfId="570" priority="664" stopIfTrue="1">
      <formula>IF(AND($G24&gt;$H24,ISNUMBER($G24),ISNUMBER($H24)),1,0)</formula>
    </cfRule>
  </conditionalFormatting>
  <conditionalFormatting sqref="JK24:JK25 JK29 JK33">
    <cfRule type="expression" dxfId="569" priority="663" stopIfTrue="1">
      <formula>IF(AND($G24&lt;$H24,ISNUMBER($G24),ISNUMBER($H24)),1,0)</formula>
    </cfRule>
  </conditionalFormatting>
  <conditionalFormatting sqref="JF24:JF25 JF29 JF33">
    <cfRule type="expression" dxfId="568" priority="667" stopIfTrue="1">
      <formula>IF($C24=#REF!,1,0)</formula>
    </cfRule>
    <cfRule type="expression" dxfId="567" priority="668" stopIfTrue="1">
      <formula>IF($F24=#REF!,1,0)</formula>
    </cfRule>
  </conditionalFormatting>
  <conditionalFormatting sqref="JI24:JI25 JI29 JI33">
    <cfRule type="expression" dxfId="566" priority="669" stopIfTrue="1">
      <formula>IF($F24=#REF!,1,0)</formula>
    </cfRule>
    <cfRule type="expression" dxfId="565" priority="670" stopIfTrue="1">
      <formula>IF($C24=#REF!,1,0)</formula>
    </cfRule>
  </conditionalFormatting>
  <conditionalFormatting sqref="JF29">
    <cfRule type="expression" dxfId="564" priority="661" stopIfTrue="1">
      <formula>IF($C29=#REF!,1,0)</formula>
    </cfRule>
    <cfRule type="expression" dxfId="563" priority="662" stopIfTrue="1">
      <formula>IF($F29=#REF!,1,0)</formula>
    </cfRule>
  </conditionalFormatting>
  <conditionalFormatting sqref="JI29">
    <cfRule type="expression" dxfId="562" priority="659" stopIfTrue="1">
      <formula>IF($F29=#REF!,1,0)</formula>
    </cfRule>
    <cfRule type="expression" dxfId="561" priority="660" stopIfTrue="1">
      <formula>IF($C29=#REF!,1,0)</formula>
    </cfRule>
  </conditionalFormatting>
  <conditionalFormatting sqref="JN29">
    <cfRule type="expression" dxfId="560" priority="643" stopIfTrue="1">
      <formula>IF($F29=#REF!,1,0)</formula>
    </cfRule>
    <cfRule type="expression" dxfId="559" priority="644" stopIfTrue="1">
      <formula>IF($C29=#REF!,1,0)</formula>
    </cfRule>
  </conditionalFormatting>
  <conditionalFormatting sqref="JN25">
    <cfRule type="expression" dxfId="558" priority="645" stopIfTrue="1">
      <formula>IF($F25=#REF!,1,0)</formula>
    </cfRule>
    <cfRule type="expression" dxfId="557" priority="646" stopIfTrue="1">
      <formula>IF($C25=#REF!,1,0)</formula>
    </cfRule>
  </conditionalFormatting>
  <conditionalFormatting sqref="JG17:JG20">
    <cfRule type="expression" dxfId="556" priority="652" stopIfTrue="1">
      <formula>IF(AND($D17&gt;$E17,ISNUMBER($D17),ISNUMBER($E17)),1,0)</formula>
    </cfRule>
  </conditionalFormatting>
  <conditionalFormatting sqref="JH17:JH20">
    <cfRule type="expression" dxfId="555" priority="651" stopIfTrue="1">
      <formula>IF(AND($D17&lt;$E17,ISNUMBER($D17),ISNUMBER($E17)),1,0)</formula>
    </cfRule>
  </conditionalFormatting>
  <conditionalFormatting sqref="JJ17:JJ20">
    <cfRule type="expression" dxfId="554" priority="650" stopIfTrue="1">
      <formula>IF(AND($G17&gt;$H17,ISNUMBER($G17),ISNUMBER($H17)),1,0)</formula>
    </cfRule>
  </conditionalFormatting>
  <conditionalFormatting sqref="JK17:JK20">
    <cfRule type="expression" dxfId="553" priority="649" stopIfTrue="1">
      <formula>IF(AND($G17&lt;$H17,ISNUMBER($G17),ISNUMBER($H17)),1,0)</formula>
    </cfRule>
  </conditionalFormatting>
  <conditionalFormatting sqref="JF17:JF20">
    <cfRule type="expression" dxfId="552" priority="653" stopIfTrue="1">
      <formula>IF($C17=#REF!,1,0)</formula>
    </cfRule>
    <cfRule type="expression" dxfId="551" priority="654" stopIfTrue="1">
      <formula>IF($F17=#REF!,1,0)</formula>
    </cfRule>
  </conditionalFormatting>
  <conditionalFormatting sqref="JI17:JI20">
    <cfRule type="expression" dxfId="550" priority="655" stopIfTrue="1">
      <formula>IF($F17=#REF!,1,0)</formula>
    </cfRule>
    <cfRule type="expression" dxfId="549" priority="656" stopIfTrue="1">
      <formula>IF($C17=#REF!,1,0)</formula>
    </cfRule>
  </conditionalFormatting>
  <conditionalFormatting sqref="JN17:JN20">
    <cfRule type="expression" dxfId="548" priority="657" stopIfTrue="1">
      <formula>IF($F17=#REF!,1,0)</formula>
    </cfRule>
    <cfRule type="expression" dxfId="547" priority="658" stopIfTrue="1">
      <formula>IF($C17=#REF!,1,0)</formula>
    </cfRule>
  </conditionalFormatting>
  <conditionalFormatting sqref="JN24">
    <cfRule type="expression" dxfId="546" priority="647" stopIfTrue="1">
      <formula>IF($F24=#REF!,1,0)</formula>
    </cfRule>
    <cfRule type="expression" dxfId="545" priority="648" stopIfTrue="1">
      <formula>IF($C24=#REF!,1,0)</formula>
    </cfRule>
  </conditionalFormatting>
  <conditionalFormatting sqref="JN33">
    <cfRule type="expression" dxfId="544" priority="641" stopIfTrue="1">
      <formula>IF($F33=#REF!,1,0)</formula>
    </cfRule>
    <cfRule type="expression" dxfId="543" priority="642" stopIfTrue="1">
      <formula>IF($C33=#REF!,1,0)</formula>
    </cfRule>
  </conditionalFormatting>
  <conditionalFormatting sqref="KK33 KK24:KK25 KK29">
    <cfRule type="expression" dxfId="542" priority="632" stopIfTrue="1">
      <formula>IF(AND($D24&gt;$E24,ISNUMBER($D24),ISNUMBER($E24)),1,0)</formula>
    </cfRule>
  </conditionalFormatting>
  <conditionalFormatting sqref="KL33 KL24:KL25 KL29">
    <cfRule type="expression" dxfId="541" priority="631" stopIfTrue="1">
      <formula>IF(AND($D24&lt;$E24,ISNUMBER($D24),ISNUMBER($E24)),1,0)</formula>
    </cfRule>
  </conditionalFormatting>
  <conditionalFormatting sqref="KN24:KN25 KN29 KN33">
    <cfRule type="expression" dxfId="540" priority="630" stopIfTrue="1">
      <formula>IF(AND($G24&gt;$H24,ISNUMBER($G24),ISNUMBER($H24)),1,0)</formula>
    </cfRule>
  </conditionalFormatting>
  <conditionalFormatting sqref="KO24:KO25 KO29 KO33">
    <cfRule type="expression" dxfId="539" priority="629" stopIfTrue="1">
      <formula>IF(AND($G24&lt;$H24,ISNUMBER($G24),ISNUMBER($H24)),1,0)</formula>
    </cfRule>
  </conditionalFormatting>
  <conditionalFormatting sqref="KJ24:KJ25 KJ29 KJ33">
    <cfRule type="expression" dxfId="538" priority="633" stopIfTrue="1">
      <formula>IF($C24=#REF!,1,0)</formula>
    </cfRule>
    <cfRule type="expression" dxfId="537" priority="634" stopIfTrue="1">
      <formula>IF($F24=#REF!,1,0)</formula>
    </cfRule>
  </conditionalFormatting>
  <conditionalFormatting sqref="KM24:KM25 KM29 KM33">
    <cfRule type="expression" dxfId="536" priority="635" stopIfTrue="1">
      <formula>IF($F24=#REF!,1,0)</formula>
    </cfRule>
    <cfRule type="expression" dxfId="535" priority="636" stopIfTrue="1">
      <formula>IF($C24=#REF!,1,0)</formula>
    </cfRule>
  </conditionalFormatting>
  <conditionalFormatting sqref="KJ29">
    <cfRule type="expression" dxfId="534" priority="627" stopIfTrue="1">
      <formula>IF($C29=#REF!,1,0)</formula>
    </cfRule>
    <cfRule type="expression" dxfId="533" priority="628" stopIfTrue="1">
      <formula>IF($F29=#REF!,1,0)</formula>
    </cfRule>
  </conditionalFormatting>
  <conditionalFormatting sqref="KM29">
    <cfRule type="expression" dxfId="532" priority="625" stopIfTrue="1">
      <formula>IF($F29=#REF!,1,0)</formula>
    </cfRule>
    <cfRule type="expression" dxfId="531" priority="626" stopIfTrue="1">
      <formula>IF($C29=#REF!,1,0)</formula>
    </cfRule>
  </conditionalFormatting>
  <conditionalFormatting sqref="KR29">
    <cfRule type="expression" dxfId="530" priority="609" stopIfTrue="1">
      <formula>IF($F29=#REF!,1,0)</formula>
    </cfRule>
    <cfRule type="expression" dxfId="529" priority="610" stopIfTrue="1">
      <formula>IF($C29=#REF!,1,0)</formula>
    </cfRule>
  </conditionalFormatting>
  <conditionalFormatting sqref="KR25">
    <cfRule type="expression" dxfId="528" priority="611" stopIfTrue="1">
      <formula>IF($F25=#REF!,1,0)</formula>
    </cfRule>
    <cfRule type="expression" dxfId="527" priority="612" stopIfTrue="1">
      <formula>IF($C25=#REF!,1,0)</formula>
    </cfRule>
  </conditionalFormatting>
  <conditionalFormatting sqref="KK17:KK20">
    <cfRule type="expression" dxfId="526" priority="618" stopIfTrue="1">
      <formula>IF(AND($D17&gt;$E17,ISNUMBER($D17),ISNUMBER($E17)),1,0)</formula>
    </cfRule>
  </conditionalFormatting>
  <conditionalFormatting sqref="KL17:KL20">
    <cfRule type="expression" dxfId="525" priority="617" stopIfTrue="1">
      <formula>IF(AND($D17&lt;$E17,ISNUMBER($D17),ISNUMBER($E17)),1,0)</formula>
    </cfRule>
  </conditionalFormatting>
  <conditionalFormatting sqref="KN17:KN20">
    <cfRule type="expression" dxfId="524" priority="616" stopIfTrue="1">
      <formula>IF(AND($G17&gt;$H17,ISNUMBER($G17),ISNUMBER($H17)),1,0)</formula>
    </cfRule>
  </conditionalFormatting>
  <conditionalFormatting sqref="KO17:KO20">
    <cfRule type="expression" dxfId="523" priority="615" stopIfTrue="1">
      <formula>IF(AND($G17&lt;$H17,ISNUMBER($G17),ISNUMBER($H17)),1,0)</formula>
    </cfRule>
  </conditionalFormatting>
  <conditionalFormatting sqref="KJ17:KJ20">
    <cfRule type="expression" dxfId="522" priority="619" stopIfTrue="1">
      <formula>IF($C17=#REF!,1,0)</formula>
    </cfRule>
    <cfRule type="expression" dxfId="521" priority="620" stopIfTrue="1">
      <formula>IF($F17=#REF!,1,0)</formula>
    </cfRule>
  </conditionalFormatting>
  <conditionalFormatting sqref="KM17:KM20">
    <cfRule type="expression" dxfId="520" priority="621" stopIfTrue="1">
      <formula>IF($F17=#REF!,1,0)</formula>
    </cfRule>
    <cfRule type="expression" dxfId="519" priority="622" stopIfTrue="1">
      <formula>IF($C17=#REF!,1,0)</formula>
    </cfRule>
  </conditionalFormatting>
  <conditionalFormatting sqref="KR17:KR20">
    <cfRule type="expression" dxfId="518" priority="623" stopIfTrue="1">
      <formula>IF($F17=#REF!,1,0)</formula>
    </cfRule>
    <cfRule type="expression" dxfId="517" priority="624" stopIfTrue="1">
      <formula>IF($C17=#REF!,1,0)</formula>
    </cfRule>
  </conditionalFormatting>
  <conditionalFormatting sqref="KR24">
    <cfRule type="expression" dxfId="516" priority="613" stopIfTrue="1">
      <formula>IF($F24=#REF!,1,0)</formula>
    </cfRule>
    <cfRule type="expression" dxfId="515" priority="614" stopIfTrue="1">
      <formula>IF($C24=#REF!,1,0)</formula>
    </cfRule>
  </conditionalFormatting>
  <conditionalFormatting sqref="KR33">
    <cfRule type="expression" dxfId="514" priority="607" stopIfTrue="1">
      <formula>IF($F33=#REF!,1,0)</formula>
    </cfRule>
    <cfRule type="expression" dxfId="513" priority="608" stopIfTrue="1">
      <formula>IF($C33=#REF!,1,0)</formula>
    </cfRule>
  </conditionalFormatting>
  <conditionalFormatting sqref="KA33 KA24:KA25 KA29">
    <cfRule type="expression" dxfId="512" priority="598" stopIfTrue="1">
      <formula>IF(AND($D24&gt;$E24,ISNUMBER($D24),ISNUMBER($E24)),1,0)</formula>
    </cfRule>
  </conditionalFormatting>
  <conditionalFormatting sqref="KB33 KB24:KB25 KB29">
    <cfRule type="expression" dxfId="511" priority="597" stopIfTrue="1">
      <formula>IF(AND($D24&lt;$E24,ISNUMBER($D24),ISNUMBER($E24)),1,0)</formula>
    </cfRule>
  </conditionalFormatting>
  <conditionalFormatting sqref="KD24:KD25 KD29 KD33">
    <cfRule type="expression" dxfId="510" priority="596" stopIfTrue="1">
      <formula>IF(AND($G24&gt;$H24,ISNUMBER($G24),ISNUMBER($H24)),1,0)</formula>
    </cfRule>
  </conditionalFormatting>
  <conditionalFormatting sqref="KE24:KE25 KE29 KE33">
    <cfRule type="expression" dxfId="509" priority="595" stopIfTrue="1">
      <formula>IF(AND($G24&lt;$H24,ISNUMBER($G24),ISNUMBER($H24)),1,0)</formula>
    </cfRule>
  </conditionalFormatting>
  <conditionalFormatting sqref="JZ24:JZ25 JZ29 JZ33">
    <cfRule type="expression" dxfId="508" priority="599" stopIfTrue="1">
      <formula>IF($C24=#REF!,1,0)</formula>
    </cfRule>
    <cfRule type="expression" dxfId="507" priority="600" stopIfTrue="1">
      <formula>IF($F24=#REF!,1,0)</formula>
    </cfRule>
  </conditionalFormatting>
  <conditionalFormatting sqref="KC24:KC25 KC29 KC33">
    <cfRule type="expression" dxfId="506" priority="601" stopIfTrue="1">
      <formula>IF($F24=#REF!,1,0)</formula>
    </cfRule>
    <cfRule type="expression" dxfId="505" priority="602" stopIfTrue="1">
      <formula>IF($C24=#REF!,1,0)</formula>
    </cfRule>
  </conditionalFormatting>
  <conditionalFormatting sqref="JZ29">
    <cfRule type="expression" dxfId="504" priority="593" stopIfTrue="1">
      <formula>IF($C29=#REF!,1,0)</formula>
    </cfRule>
    <cfRule type="expression" dxfId="503" priority="594" stopIfTrue="1">
      <formula>IF($F29=#REF!,1,0)</formula>
    </cfRule>
  </conditionalFormatting>
  <conditionalFormatting sqref="KC29">
    <cfRule type="expression" dxfId="502" priority="591" stopIfTrue="1">
      <formula>IF($F29=#REF!,1,0)</formula>
    </cfRule>
    <cfRule type="expression" dxfId="501" priority="592" stopIfTrue="1">
      <formula>IF($C29=#REF!,1,0)</formula>
    </cfRule>
  </conditionalFormatting>
  <conditionalFormatting sqref="KH29">
    <cfRule type="expression" dxfId="500" priority="575" stopIfTrue="1">
      <formula>IF($F29=#REF!,1,0)</formula>
    </cfRule>
    <cfRule type="expression" dxfId="499" priority="576" stopIfTrue="1">
      <formula>IF($C29=#REF!,1,0)</formula>
    </cfRule>
  </conditionalFormatting>
  <conditionalFormatting sqref="KH25">
    <cfRule type="expression" dxfId="498" priority="577" stopIfTrue="1">
      <formula>IF($F25=#REF!,1,0)</formula>
    </cfRule>
    <cfRule type="expression" dxfId="497" priority="578" stopIfTrue="1">
      <formula>IF($C25=#REF!,1,0)</formula>
    </cfRule>
  </conditionalFormatting>
  <conditionalFormatting sqref="KA17:KA20">
    <cfRule type="expression" dxfId="496" priority="584" stopIfTrue="1">
      <formula>IF(AND($D17&gt;$E17,ISNUMBER($D17),ISNUMBER($E17)),1,0)</formula>
    </cfRule>
  </conditionalFormatting>
  <conditionalFormatting sqref="KB17:KB20">
    <cfRule type="expression" dxfId="495" priority="583" stopIfTrue="1">
      <formula>IF(AND($D17&lt;$E17,ISNUMBER($D17),ISNUMBER($E17)),1,0)</formula>
    </cfRule>
  </conditionalFormatting>
  <conditionalFormatting sqref="KD17:KD20">
    <cfRule type="expression" dxfId="494" priority="582" stopIfTrue="1">
      <formula>IF(AND($G17&gt;$H17,ISNUMBER($G17),ISNUMBER($H17)),1,0)</formula>
    </cfRule>
  </conditionalFormatting>
  <conditionalFormatting sqref="KE17:KE20">
    <cfRule type="expression" dxfId="493" priority="581" stopIfTrue="1">
      <formula>IF(AND($G17&lt;$H17,ISNUMBER($G17),ISNUMBER($H17)),1,0)</formula>
    </cfRule>
  </conditionalFormatting>
  <conditionalFormatting sqref="JZ17:JZ20">
    <cfRule type="expression" dxfId="492" priority="585" stopIfTrue="1">
      <formula>IF($C17=#REF!,1,0)</formula>
    </cfRule>
    <cfRule type="expression" dxfId="491" priority="586" stopIfTrue="1">
      <formula>IF($F17=#REF!,1,0)</formula>
    </cfRule>
  </conditionalFormatting>
  <conditionalFormatting sqref="KC17:KC20">
    <cfRule type="expression" dxfId="490" priority="587" stopIfTrue="1">
      <formula>IF($F17=#REF!,1,0)</formula>
    </cfRule>
    <cfRule type="expression" dxfId="489" priority="588" stopIfTrue="1">
      <formula>IF($C17=#REF!,1,0)</formula>
    </cfRule>
  </conditionalFormatting>
  <conditionalFormatting sqref="KH17:KH20">
    <cfRule type="expression" dxfId="488" priority="589" stopIfTrue="1">
      <formula>IF($F17=#REF!,1,0)</formula>
    </cfRule>
    <cfRule type="expression" dxfId="487" priority="590" stopIfTrue="1">
      <formula>IF($C17=#REF!,1,0)</formula>
    </cfRule>
  </conditionalFormatting>
  <conditionalFormatting sqref="KH24">
    <cfRule type="expression" dxfId="486" priority="579" stopIfTrue="1">
      <formula>IF($F24=#REF!,1,0)</formula>
    </cfRule>
    <cfRule type="expression" dxfId="485" priority="580" stopIfTrue="1">
      <formula>IF($C24=#REF!,1,0)</formula>
    </cfRule>
  </conditionalFormatting>
  <conditionalFormatting sqref="KH33">
    <cfRule type="expression" dxfId="484" priority="573" stopIfTrue="1">
      <formula>IF($F33=#REF!,1,0)</formula>
    </cfRule>
    <cfRule type="expression" dxfId="483" priority="574" stopIfTrue="1">
      <formula>IF($C33=#REF!,1,0)</formula>
    </cfRule>
  </conditionalFormatting>
  <conditionalFormatting sqref="JQ33 JQ24:JQ25 JQ29">
    <cfRule type="expression" dxfId="482" priority="564" stopIfTrue="1">
      <formula>IF(AND($D24&gt;$E24,ISNUMBER($D24),ISNUMBER($E24)),1,0)</formula>
    </cfRule>
  </conditionalFormatting>
  <conditionalFormatting sqref="JR33 JR24:JR25 JR29">
    <cfRule type="expression" dxfId="481" priority="563" stopIfTrue="1">
      <formula>IF(AND($D24&lt;$E24,ISNUMBER($D24),ISNUMBER($E24)),1,0)</formula>
    </cfRule>
  </conditionalFormatting>
  <conditionalFormatting sqref="JT24:JT25 JT29 JT33">
    <cfRule type="expression" dxfId="480" priority="562" stopIfTrue="1">
      <formula>IF(AND($G24&gt;$H24,ISNUMBER($G24),ISNUMBER($H24)),1,0)</formula>
    </cfRule>
  </conditionalFormatting>
  <conditionalFormatting sqref="JU24:JU25 JU29 JU33">
    <cfRule type="expression" dxfId="479" priority="561" stopIfTrue="1">
      <formula>IF(AND($G24&lt;$H24,ISNUMBER($G24),ISNUMBER($H24)),1,0)</formula>
    </cfRule>
  </conditionalFormatting>
  <conditionalFormatting sqref="JP24:JP25 JP29 JP33">
    <cfRule type="expression" dxfId="478" priority="565" stopIfTrue="1">
      <formula>IF($C24=#REF!,1,0)</formula>
    </cfRule>
    <cfRule type="expression" dxfId="477" priority="566" stopIfTrue="1">
      <formula>IF($F24=#REF!,1,0)</formula>
    </cfRule>
  </conditionalFormatting>
  <conditionalFormatting sqref="JS24:JS25 JS29 JS33">
    <cfRule type="expression" dxfId="476" priority="567" stopIfTrue="1">
      <formula>IF($F24=#REF!,1,0)</formula>
    </cfRule>
    <cfRule type="expression" dxfId="475" priority="568" stopIfTrue="1">
      <formula>IF($C24=#REF!,1,0)</formula>
    </cfRule>
  </conditionalFormatting>
  <conditionalFormatting sqref="JP29">
    <cfRule type="expression" dxfId="474" priority="559" stopIfTrue="1">
      <formula>IF($C29=#REF!,1,0)</formula>
    </cfRule>
    <cfRule type="expression" dxfId="473" priority="560" stopIfTrue="1">
      <formula>IF($F29=#REF!,1,0)</formula>
    </cfRule>
  </conditionalFormatting>
  <conditionalFormatting sqref="JS29">
    <cfRule type="expression" dxfId="472" priority="557" stopIfTrue="1">
      <formula>IF($F29=#REF!,1,0)</formula>
    </cfRule>
    <cfRule type="expression" dxfId="471" priority="558" stopIfTrue="1">
      <formula>IF($C29=#REF!,1,0)</formula>
    </cfRule>
  </conditionalFormatting>
  <conditionalFormatting sqref="JX29">
    <cfRule type="expression" dxfId="470" priority="541" stopIfTrue="1">
      <formula>IF($F29=#REF!,1,0)</formula>
    </cfRule>
    <cfRule type="expression" dxfId="469" priority="542" stopIfTrue="1">
      <formula>IF($C29=#REF!,1,0)</formula>
    </cfRule>
  </conditionalFormatting>
  <conditionalFormatting sqref="JX25">
    <cfRule type="expression" dxfId="468" priority="543" stopIfTrue="1">
      <formula>IF($F25=#REF!,1,0)</formula>
    </cfRule>
    <cfRule type="expression" dxfId="467" priority="544" stopIfTrue="1">
      <formula>IF($C25=#REF!,1,0)</formula>
    </cfRule>
  </conditionalFormatting>
  <conditionalFormatting sqref="JQ17:JQ20">
    <cfRule type="expression" dxfId="466" priority="550" stopIfTrue="1">
      <formula>IF(AND($D17&gt;$E17,ISNUMBER($D17),ISNUMBER($E17)),1,0)</formula>
    </cfRule>
  </conditionalFormatting>
  <conditionalFormatting sqref="JR17:JR20">
    <cfRule type="expression" dxfId="465" priority="549" stopIfTrue="1">
      <formula>IF(AND($D17&lt;$E17,ISNUMBER($D17),ISNUMBER($E17)),1,0)</formula>
    </cfRule>
  </conditionalFormatting>
  <conditionalFormatting sqref="JT17:JT20">
    <cfRule type="expression" dxfId="464" priority="548" stopIfTrue="1">
      <formula>IF(AND($G17&gt;$H17,ISNUMBER($G17),ISNUMBER($H17)),1,0)</formula>
    </cfRule>
  </conditionalFormatting>
  <conditionalFormatting sqref="JU17:JU20">
    <cfRule type="expression" dxfId="463" priority="547" stopIfTrue="1">
      <formula>IF(AND($G17&lt;$H17,ISNUMBER($G17),ISNUMBER($H17)),1,0)</formula>
    </cfRule>
  </conditionalFormatting>
  <conditionalFormatting sqref="JP17:JP20">
    <cfRule type="expression" dxfId="462" priority="551" stopIfTrue="1">
      <formula>IF($C17=#REF!,1,0)</formula>
    </cfRule>
    <cfRule type="expression" dxfId="461" priority="552" stopIfTrue="1">
      <formula>IF($F17=#REF!,1,0)</formula>
    </cfRule>
  </conditionalFormatting>
  <conditionalFormatting sqref="JS17:JS20">
    <cfRule type="expression" dxfId="460" priority="553" stopIfTrue="1">
      <formula>IF($F17=#REF!,1,0)</formula>
    </cfRule>
    <cfRule type="expression" dxfId="459" priority="554" stopIfTrue="1">
      <formula>IF($C17=#REF!,1,0)</formula>
    </cfRule>
  </conditionalFormatting>
  <conditionalFormatting sqref="JX17:JX20">
    <cfRule type="expression" dxfId="458" priority="555" stopIfTrue="1">
      <formula>IF($F17=#REF!,1,0)</formula>
    </cfRule>
    <cfRule type="expression" dxfId="457" priority="556" stopIfTrue="1">
      <formula>IF($C17=#REF!,1,0)</formula>
    </cfRule>
  </conditionalFormatting>
  <conditionalFormatting sqref="JX24">
    <cfRule type="expression" dxfId="456" priority="545" stopIfTrue="1">
      <formula>IF($F24=#REF!,1,0)</formula>
    </cfRule>
    <cfRule type="expression" dxfId="455" priority="546" stopIfTrue="1">
      <formula>IF($C24=#REF!,1,0)</formula>
    </cfRule>
  </conditionalFormatting>
  <conditionalFormatting sqref="JX33">
    <cfRule type="expression" dxfId="454" priority="539" stopIfTrue="1">
      <formula>IF($F33=#REF!,1,0)</formula>
    </cfRule>
    <cfRule type="expression" dxfId="453" priority="540" stopIfTrue="1">
      <formula>IF($C33=#REF!,1,0)</formula>
    </cfRule>
  </conditionalFormatting>
  <conditionalFormatting sqref="LG17:LG20">
    <cfRule type="expression" dxfId="452" priority="247" stopIfTrue="1">
      <formula>IF($F17=#REF!,1,0)</formula>
    </cfRule>
    <cfRule type="expression" dxfId="451" priority="248" stopIfTrue="1">
      <formula>IF($C17=#REF!,1,0)</formula>
    </cfRule>
  </conditionalFormatting>
  <conditionalFormatting sqref="LL17:LL20">
    <cfRule type="expression" dxfId="450" priority="249" stopIfTrue="1">
      <formula>IF($F17=#REF!,1,0)</formula>
    </cfRule>
    <cfRule type="expression" dxfId="449" priority="250" stopIfTrue="1">
      <formula>IF($C17=#REF!,1,0)</formula>
    </cfRule>
  </conditionalFormatting>
  <conditionalFormatting sqref="LG24:LG25 LG29 LG33">
    <cfRule type="expression" dxfId="448" priority="261" stopIfTrue="1">
      <formula>IF($F24=#REF!,1,0)</formula>
    </cfRule>
    <cfRule type="expression" dxfId="447" priority="262" stopIfTrue="1">
      <formula>IF($C24=#REF!,1,0)</formula>
    </cfRule>
  </conditionalFormatting>
  <conditionalFormatting sqref="LG29">
    <cfRule type="expression" dxfId="446" priority="251" stopIfTrue="1">
      <formula>IF($F29=#REF!,1,0)</formula>
    </cfRule>
    <cfRule type="expression" dxfId="445" priority="252" stopIfTrue="1">
      <formula>IF($C29=#REF!,1,0)</formula>
    </cfRule>
  </conditionalFormatting>
  <conditionalFormatting sqref="LL24">
    <cfRule type="expression" dxfId="444" priority="239" stopIfTrue="1">
      <formula>IF($F24=#REF!,1,0)</formula>
    </cfRule>
    <cfRule type="expression" dxfId="443" priority="240" stopIfTrue="1">
      <formula>IF($C24=#REF!,1,0)</formula>
    </cfRule>
  </conditionalFormatting>
  <conditionalFormatting sqref="MK17:MK20">
    <cfRule type="expression" dxfId="442" priority="213" stopIfTrue="1">
      <formula>IF($F17=#REF!,1,0)</formula>
    </cfRule>
    <cfRule type="expression" dxfId="441" priority="214" stopIfTrue="1">
      <formula>IF($C17=#REF!,1,0)</formula>
    </cfRule>
  </conditionalFormatting>
  <conditionalFormatting sqref="MP17:MP20">
    <cfRule type="expression" dxfId="440" priority="215" stopIfTrue="1">
      <formula>IF($F17=#REF!,1,0)</formula>
    </cfRule>
    <cfRule type="expression" dxfId="439" priority="216" stopIfTrue="1">
      <formula>IF($C17=#REF!,1,0)</formula>
    </cfRule>
  </conditionalFormatting>
  <conditionalFormatting sqref="MK24:MK25 MK29 MK33">
    <cfRule type="expression" dxfId="438" priority="227" stopIfTrue="1">
      <formula>IF($F24=#REF!,1,0)</formula>
    </cfRule>
    <cfRule type="expression" dxfId="437" priority="228" stopIfTrue="1">
      <formula>IF($C24=#REF!,1,0)</formula>
    </cfRule>
  </conditionalFormatting>
  <conditionalFormatting sqref="MK29">
    <cfRule type="expression" dxfId="436" priority="217" stopIfTrue="1">
      <formula>IF($F29=#REF!,1,0)</formula>
    </cfRule>
    <cfRule type="expression" dxfId="435" priority="218" stopIfTrue="1">
      <formula>IF($C29=#REF!,1,0)</formula>
    </cfRule>
  </conditionalFormatting>
  <conditionalFormatting sqref="JG33 JG24:JG25 JG29">
    <cfRule type="expression" dxfId="434" priority="462" stopIfTrue="1">
      <formula>IF(AND($D24&gt;$E24,ISNUMBER($D24),ISNUMBER($E24)),1,0)</formula>
    </cfRule>
  </conditionalFormatting>
  <conditionalFormatting sqref="JH33 JH24:JH25 JH29">
    <cfRule type="expression" dxfId="433" priority="461" stopIfTrue="1">
      <formula>IF(AND($D24&lt;$E24,ISNUMBER($D24),ISNUMBER($E24)),1,0)</formula>
    </cfRule>
  </conditionalFormatting>
  <conditionalFormatting sqref="JJ24:JJ25 JJ29 JJ33">
    <cfRule type="expression" dxfId="432" priority="460" stopIfTrue="1">
      <formula>IF(AND($G24&gt;$H24,ISNUMBER($G24),ISNUMBER($H24)),1,0)</formula>
    </cfRule>
  </conditionalFormatting>
  <conditionalFormatting sqref="JK24:JK25 JK29 JK33">
    <cfRule type="expression" dxfId="431" priority="459" stopIfTrue="1">
      <formula>IF(AND($G24&lt;$H24,ISNUMBER($G24),ISNUMBER($H24)),1,0)</formula>
    </cfRule>
  </conditionalFormatting>
  <conditionalFormatting sqref="JF24:JF25 JF29 JF33">
    <cfRule type="expression" dxfId="430" priority="463" stopIfTrue="1">
      <formula>IF($C24=#REF!,1,0)</formula>
    </cfRule>
    <cfRule type="expression" dxfId="429" priority="464" stopIfTrue="1">
      <formula>IF($F24=#REF!,1,0)</formula>
    </cfRule>
  </conditionalFormatting>
  <conditionalFormatting sqref="JI24:JI25 JI29 JI33">
    <cfRule type="expression" dxfId="428" priority="465" stopIfTrue="1">
      <formula>IF($F24=#REF!,1,0)</formula>
    </cfRule>
    <cfRule type="expression" dxfId="427" priority="466" stopIfTrue="1">
      <formula>IF($C24=#REF!,1,0)</formula>
    </cfRule>
  </conditionalFormatting>
  <conditionalFormatting sqref="JF29">
    <cfRule type="expression" dxfId="426" priority="457" stopIfTrue="1">
      <formula>IF($C29=#REF!,1,0)</formula>
    </cfRule>
    <cfRule type="expression" dxfId="425" priority="458" stopIfTrue="1">
      <formula>IF($F29=#REF!,1,0)</formula>
    </cfRule>
  </conditionalFormatting>
  <conditionalFormatting sqref="JI29">
    <cfRule type="expression" dxfId="424" priority="455" stopIfTrue="1">
      <formula>IF($F29=#REF!,1,0)</formula>
    </cfRule>
    <cfRule type="expression" dxfId="423" priority="456" stopIfTrue="1">
      <formula>IF($C29=#REF!,1,0)</formula>
    </cfRule>
  </conditionalFormatting>
  <conditionalFormatting sqref="JN29">
    <cfRule type="expression" dxfId="422" priority="439" stopIfTrue="1">
      <formula>IF($F29=#REF!,1,0)</formula>
    </cfRule>
    <cfRule type="expression" dxfId="421" priority="440" stopIfTrue="1">
      <formula>IF($C29=#REF!,1,0)</formula>
    </cfRule>
  </conditionalFormatting>
  <conditionalFormatting sqref="JN25">
    <cfRule type="expression" dxfId="420" priority="441" stopIfTrue="1">
      <formula>IF($F25=#REF!,1,0)</formula>
    </cfRule>
    <cfRule type="expression" dxfId="419" priority="442" stopIfTrue="1">
      <formula>IF($C25=#REF!,1,0)</formula>
    </cfRule>
  </conditionalFormatting>
  <conditionalFormatting sqref="JG17:JG20">
    <cfRule type="expression" dxfId="418" priority="448" stopIfTrue="1">
      <formula>IF(AND($D17&gt;$E17,ISNUMBER($D17),ISNUMBER($E17)),1,0)</formula>
    </cfRule>
  </conditionalFormatting>
  <conditionalFormatting sqref="JH17:JH20">
    <cfRule type="expression" dxfId="417" priority="447" stopIfTrue="1">
      <formula>IF(AND($D17&lt;$E17,ISNUMBER($D17),ISNUMBER($E17)),1,0)</formula>
    </cfRule>
  </conditionalFormatting>
  <conditionalFormatting sqref="JJ17:JJ20">
    <cfRule type="expression" dxfId="416" priority="446" stopIfTrue="1">
      <formula>IF(AND($G17&gt;$H17,ISNUMBER($G17),ISNUMBER($H17)),1,0)</formula>
    </cfRule>
  </conditionalFormatting>
  <conditionalFormatting sqref="JK17:JK20">
    <cfRule type="expression" dxfId="415" priority="445" stopIfTrue="1">
      <formula>IF(AND($G17&lt;$H17,ISNUMBER($G17),ISNUMBER($H17)),1,0)</formula>
    </cfRule>
  </conditionalFormatting>
  <conditionalFormatting sqref="JF17:JF20">
    <cfRule type="expression" dxfId="414" priority="449" stopIfTrue="1">
      <formula>IF($C17=#REF!,1,0)</formula>
    </cfRule>
    <cfRule type="expression" dxfId="413" priority="450" stopIfTrue="1">
      <formula>IF($F17=#REF!,1,0)</formula>
    </cfRule>
  </conditionalFormatting>
  <conditionalFormatting sqref="JI17:JI20">
    <cfRule type="expression" dxfId="412" priority="451" stopIfTrue="1">
      <formula>IF($F17=#REF!,1,0)</formula>
    </cfRule>
    <cfRule type="expression" dxfId="411" priority="452" stopIfTrue="1">
      <formula>IF($C17=#REF!,1,0)</formula>
    </cfRule>
  </conditionalFormatting>
  <conditionalFormatting sqref="JN17:JN20">
    <cfRule type="expression" dxfId="410" priority="453" stopIfTrue="1">
      <formula>IF($F17=#REF!,1,0)</formula>
    </cfRule>
    <cfRule type="expression" dxfId="409" priority="454" stopIfTrue="1">
      <formula>IF($C17=#REF!,1,0)</formula>
    </cfRule>
  </conditionalFormatting>
  <conditionalFormatting sqref="JN24">
    <cfRule type="expression" dxfId="408" priority="443" stopIfTrue="1">
      <formula>IF($F24=#REF!,1,0)</formula>
    </cfRule>
    <cfRule type="expression" dxfId="407" priority="444" stopIfTrue="1">
      <formula>IF($C24=#REF!,1,0)</formula>
    </cfRule>
  </conditionalFormatting>
  <conditionalFormatting sqref="JN33">
    <cfRule type="expression" dxfId="406" priority="437" stopIfTrue="1">
      <formula>IF($F33=#REF!,1,0)</formula>
    </cfRule>
    <cfRule type="expression" dxfId="405" priority="438" stopIfTrue="1">
      <formula>IF($C33=#REF!,1,0)</formula>
    </cfRule>
  </conditionalFormatting>
  <conditionalFormatting sqref="FU33 FU24:FU25 FU29">
    <cfRule type="expression" dxfId="404" priority="360" stopIfTrue="1">
      <formula>IF(AND($D24&gt;$E24,ISNUMBER($D24),ISNUMBER($E24)),1,0)</formula>
    </cfRule>
  </conditionalFormatting>
  <conditionalFormatting sqref="FV33 FV24:FV25 FV29">
    <cfRule type="expression" dxfId="403" priority="359" stopIfTrue="1">
      <formula>IF(AND($D24&lt;$E24,ISNUMBER($D24),ISNUMBER($E24)),1,0)</formula>
    </cfRule>
  </conditionalFormatting>
  <conditionalFormatting sqref="FX24:FX25 FX29 FX33">
    <cfRule type="expression" dxfId="402" priority="358" stopIfTrue="1">
      <formula>IF(AND($G24&gt;$H24,ISNUMBER($G24),ISNUMBER($H24)),1,0)</formula>
    </cfRule>
  </conditionalFormatting>
  <conditionalFormatting sqref="FY24:FY25 FY29 FY33">
    <cfRule type="expression" dxfId="401" priority="357" stopIfTrue="1">
      <formula>IF(AND($G24&lt;$H24,ISNUMBER($G24),ISNUMBER($H24)),1,0)</formula>
    </cfRule>
  </conditionalFormatting>
  <conditionalFormatting sqref="FT24:FT25 FT29 FT33">
    <cfRule type="expression" dxfId="400" priority="361" stopIfTrue="1">
      <formula>IF($C24=#REF!,1,0)</formula>
    </cfRule>
    <cfRule type="expression" dxfId="399" priority="362" stopIfTrue="1">
      <formula>IF($F24=#REF!,1,0)</formula>
    </cfRule>
  </conditionalFormatting>
  <conditionalFormatting sqref="FW24:FW25 FW29 FW33">
    <cfRule type="expression" dxfId="398" priority="363" stopIfTrue="1">
      <formula>IF($F24=#REF!,1,0)</formula>
    </cfRule>
    <cfRule type="expression" dxfId="397" priority="364" stopIfTrue="1">
      <formula>IF($C24=#REF!,1,0)</formula>
    </cfRule>
  </conditionalFormatting>
  <conditionalFormatting sqref="FT29">
    <cfRule type="expression" dxfId="396" priority="355" stopIfTrue="1">
      <formula>IF($C29=#REF!,1,0)</formula>
    </cfRule>
    <cfRule type="expression" dxfId="395" priority="356" stopIfTrue="1">
      <formula>IF($F29=#REF!,1,0)</formula>
    </cfRule>
  </conditionalFormatting>
  <conditionalFormatting sqref="FW29">
    <cfRule type="expression" dxfId="394" priority="353" stopIfTrue="1">
      <formula>IF($F29=#REF!,1,0)</formula>
    </cfRule>
    <cfRule type="expression" dxfId="393" priority="354" stopIfTrue="1">
      <formula>IF($C29=#REF!,1,0)</formula>
    </cfRule>
  </conditionalFormatting>
  <conditionalFormatting sqref="GB29">
    <cfRule type="expression" dxfId="392" priority="337" stopIfTrue="1">
      <formula>IF($F29=#REF!,1,0)</formula>
    </cfRule>
    <cfRule type="expression" dxfId="391" priority="338" stopIfTrue="1">
      <formula>IF($C29=#REF!,1,0)</formula>
    </cfRule>
  </conditionalFormatting>
  <conditionalFormatting sqref="GB25">
    <cfRule type="expression" dxfId="390" priority="339" stopIfTrue="1">
      <formula>IF($F25=#REF!,1,0)</formula>
    </cfRule>
    <cfRule type="expression" dxfId="389" priority="340" stopIfTrue="1">
      <formula>IF($C25=#REF!,1,0)</formula>
    </cfRule>
  </conditionalFormatting>
  <conditionalFormatting sqref="FU17:FU20">
    <cfRule type="expression" dxfId="388" priority="346" stopIfTrue="1">
      <formula>IF(AND($D17&gt;$E17,ISNUMBER($D17),ISNUMBER($E17)),1,0)</formula>
    </cfRule>
  </conditionalFormatting>
  <conditionalFormatting sqref="FV17:FV20">
    <cfRule type="expression" dxfId="387" priority="345" stopIfTrue="1">
      <formula>IF(AND($D17&lt;$E17,ISNUMBER($D17),ISNUMBER($E17)),1,0)</formula>
    </cfRule>
  </conditionalFormatting>
  <conditionalFormatting sqref="FX17:FX20">
    <cfRule type="expression" dxfId="386" priority="344" stopIfTrue="1">
      <formula>IF(AND($G17&gt;$H17,ISNUMBER($G17),ISNUMBER($H17)),1,0)</formula>
    </cfRule>
  </conditionalFormatting>
  <conditionalFormatting sqref="FY17:FY20">
    <cfRule type="expression" dxfId="385" priority="343" stopIfTrue="1">
      <formula>IF(AND($G17&lt;$H17,ISNUMBER($G17),ISNUMBER($H17)),1,0)</formula>
    </cfRule>
  </conditionalFormatting>
  <conditionalFormatting sqref="FT17:FT20">
    <cfRule type="expression" dxfId="384" priority="347" stopIfTrue="1">
      <formula>IF($C17=#REF!,1,0)</formula>
    </cfRule>
    <cfRule type="expression" dxfId="383" priority="348" stopIfTrue="1">
      <formula>IF($F17=#REF!,1,0)</formula>
    </cfRule>
  </conditionalFormatting>
  <conditionalFormatting sqref="FW17:FW20">
    <cfRule type="expression" dxfId="382" priority="349" stopIfTrue="1">
      <formula>IF($F17=#REF!,1,0)</formula>
    </cfRule>
    <cfRule type="expression" dxfId="381" priority="350" stopIfTrue="1">
      <formula>IF($C17=#REF!,1,0)</formula>
    </cfRule>
  </conditionalFormatting>
  <conditionalFormatting sqref="GB17:GB20">
    <cfRule type="expression" dxfId="380" priority="351" stopIfTrue="1">
      <formula>IF($F17=#REF!,1,0)</formula>
    </cfRule>
    <cfRule type="expression" dxfId="379" priority="352" stopIfTrue="1">
      <formula>IF($C17=#REF!,1,0)</formula>
    </cfRule>
  </conditionalFormatting>
  <conditionalFormatting sqref="GB24">
    <cfRule type="expression" dxfId="378" priority="341" stopIfTrue="1">
      <formula>IF($F24=#REF!,1,0)</formula>
    </cfRule>
    <cfRule type="expression" dxfId="377" priority="342" stopIfTrue="1">
      <formula>IF($C24=#REF!,1,0)</formula>
    </cfRule>
  </conditionalFormatting>
  <conditionalFormatting sqref="GB33">
    <cfRule type="expression" dxfId="376" priority="335" stopIfTrue="1">
      <formula>IF($F33=#REF!,1,0)</formula>
    </cfRule>
    <cfRule type="expression" dxfId="375" priority="336" stopIfTrue="1">
      <formula>IF($C33=#REF!,1,0)</formula>
    </cfRule>
  </conditionalFormatting>
  <conditionalFormatting sqref="JD17:JD20">
    <cfRule type="expression" dxfId="374" priority="691" stopIfTrue="1">
      <formula>IF($F17=#REF!,1,0)</formula>
    </cfRule>
    <cfRule type="expression" dxfId="373" priority="692" stopIfTrue="1">
      <formula>IF($C17=#REF!,1,0)</formula>
    </cfRule>
  </conditionalFormatting>
  <conditionalFormatting sqref="IY17:IY20">
    <cfRule type="expression" dxfId="372" priority="689" stopIfTrue="1">
      <formula>IF($F17=#REF!,1,0)</formula>
    </cfRule>
    <cfRule type="expression" dxfId="371" priority="690" stopIfTrue="1">
      <formula>IF($C17=#REF!,1,0)</formula>
    </cfRule>
  </conditionalFormatting>
  <conditionalFormatting sqref="IY29">
    <cfRule type="expression" dxfId="370" priority="693" stopIfTrue="1">
      <formula>IF($F29=#REF!,1,0)</formula>
    </cfRule>
    <cfRule type="expression" dxfId="369" priority="694" stopIfTrue="1">
      <formula>IF($C29=#REF!,1,0)</formula>
    </cfRule>
  </conditionalFormatting>
  <conditionalFormatting sqref="JD24">
    <cfRule type="expression" dxfId="368" priority="681" stopIfTrue="1">
      <formula>IF($F24=#REF!,1,0)</formula>
    </cfRule>
    <cfRule type="expression" dxfId="367" priority="682" stopIfTrue="1">
      <formula>IF($C24=#REF!,1,0)</formula>
    </cfRule>
  </conditionalFormatting>
  <conditionalFormatting sqref="IW33 IW24:IW25 IW29">
    <cfRule type="expression" dxfId="366" priority="700" stopIfTrue="1">
      <formula>IF(AND($D24&gt;$E24,ISNUMBER($D24),ISNUMBER($E24)),1,0)</formula>
    </cfRule>
  </conditionalFormatting>
  <conditionalFormatting sqref="IX33 IX24:IX25 IX29">
    <cfRule type="expression" dxfId="365" priority="699" stopIfTrue="1">
      <formula>IF(AND($D24&lt;$E24,ISNUMBER($D24),ISNUMBER($E24)),1,0)</formula>
    </cfRule>
  </conditionalFormatting>
  <conditionalFormatting sqref="IZ24:IZ25 IZ29 IZ33">
    <cfRule type="expression" dxfId="364" priority="698" stopIfTrue="1">
      <formula>IF(AND($G24&gt;$H24,ISNUMBER($G24),ISNUMBER($H24)),1,0)</formula>
    </cfRule>
  </conditionalFormatting>
  <conditionalFormatting sqref="JA24:JA25 JA29 JA33">
    <cfRule type="expression" dxfId="363" priority="697" stopIfTrue="1">
      <formula>IF(AND($G24&lt;$H24,ISNUMBER($G24),ISNUMBER($H24)),1,0)</formula>
    </cfRule>
  </conditionalFormatting>
  <conditionalFormatting sqref="IV24:IV25 IV29 IV33">
    <cfRule type="expression" dxfId="362" priority="701" stopIfTrue="1">
      <formula>IF($C24=#REF!,1,0)</formula>
    </cfRule>
    <cfRule type="expression" dxfId="361" priority="702" stopIfTrue="1">
      <formula>IF($F24=#REF!,1,0)</formula>
    </cfRule>
  </conditionalFormatting>
  <conditionalFormatting sqref="IY24:IY25 IY29 IY33">
    <cfRule type="expression" dxfId="360" priority="703" stopIfTrue="1">
      <formula>IF($F24=#REF!,1,0)</formula>
    </cfRule>
    <cfRule type="expression" dxfId="359" priority="704" stopIfTrue="1">
      <formula>IF($C24=#REF!,1,0)</formula>
    </cfRule>
  </conditionalFormatting>
  <conditionalFormatting sqref="IV29">
    <cfRule type="expression" dxfId="358" priority="695" stopIfTrue="1">
      <formula>IF($C29=#REF!,1,0)</formula>
    </cfRule>
    <cfRule type="expression" dxfId="357" priority="696" stopIfTrue="1">
      <formula>IF($F29=#REF!,1,0)</formula>
    </cfRule>
  </conditionalFormatting>
  <conditionalFormatting sqref="JD33">
    <cfRule type="expression" dxfId="356" priority="675" stopIfTrue="1">
      <formula>IF($F33=#REF!,1,0)</formula>
    </cfRule>
    <cfRule type="expression" dxfId="355" priority="676" stopIfTrue="1">
      <formula>IF($C33=#REF!,1,0)</formula>
    </cfRule>
  </conditionalFormatting>
  <conditionalFormatting sqref="JD29">
    <cfRule type="expression" dxfId="354" priority="677" stopIfTrue="1">
      <formula>IF($F29=#REF!,1,0)</formula>
    </cfRule>
    <cfRule type="expression" dxfId="353" priority="678" stopIfTrue="1">
      <formula>IF($C29=#REF!,1,0)</formula>
    </cfRule>
  </conditionalFormatting>
  <conditionalFormatting sqref="JD25">
    <cfRule type="expression" dxfId="352" priority="679" stopIfTrue="1">
      <formula>IF($F25=#REF!,1,0)</formula>
    </cfRule>
    <cfRule type="expression" dxfId="351" priority="680" stopIfTrue="1">
      <formula>IF($C25=#REF!,1,0)</formula>
    </cfRule>
  </conditionalFormatting>
  <conditionalFormatting sqref="IW17:IW20">
    <cfRule type="expression" dxfId="350" priority="686" stopIfTrue="1">
      <formula>IF(AND($D17&gt;$E17,ISNUMBER($D17),ISNUMBER($E17)),1,0)</formula>
    </cfRule>
  </conditionalFormatting>
  <conditionalFormatting sqref="IX17:IX20">
    <cfRule type="expression" dxfId="349" priority="685" stopIfTrue="1">
      <formula>IF(AND($D17&lt;$E17,ISNUMBER($D17),ISNUMBER($E17)),1,0)</formula>
    </cfRule>
  </conditionalFormatting>
  <conditionalFormatting sqref="IZ17:IZ20">
    <cfRule type="expression" dxfId="348" priority="684" stopIfTrue="1">
      <formula>IF(AND($G17&gt;$H17,ISNUMBER($G17),ISNUMBER($H17)),1,0)</formula>
    </cfRule>
  </conditionalFormatting>
  <conditionalFormatting sqref="JA17:JA20">
    <cfRule type="expression" dxfId="347" priority="683" stopIfTrue="1">
      <formula>IF(AND($G17&lt;$H17,ISNUMBER($G17),ISNUMBER($H17)),1,0)</formula>
    </cfRule>
  </conditionalFormatting>
  <conditionalFormatting sqref="IV17:IV20">
    <cfRule type="expression" dxfId="346" priority="687" stopIfTrue="1">
      <formula>IF($C17=#REF!,1,0)</formula>
    </cfRule>
    <cfRule type="expression" dxfId="345" priority="688" stopIfTrue="1">
      <formula>IF($F17=#REF!,1,0)</formula>
    </cfRule>
  </conditionalFormatting>
  <conditionalFormatting sqref="MS33 MS24:MS25 MS29">
    <cfRule type="expression" dxfId="344" priority="88" stopIfTrue="1">
      <formula>IF(AND($D24&gt;$E24,ISNUMBER($D24),ISNUMBER($E24)),1,0)</formula>
    </cfRule>
  </conditionalFormatting>
  <conditionalFormatting sqref="MT33 MT24:MT25 MT29">
    <cfRule type="expression" dxfId="343" priority="87" stopIfTrue="1">
      <formula>IF(AND($D24&lt;$E24,ISNUMBER($D24),ISNUMBER($E24)),1,0)</formula>
    </cfRule>
  </conditionalFormatting>
  <conditionalFormatting sqref="MV24:MV25 MV29 MV33">
    <cfRule type="expression" dxfId="342" priority="86" stopIfTrue="1">
      <formula>IF(AND($G24&gt;$H24,ISNUMBER($G24),ISNUMBER($H24)),1,0)</formula>
    </cfRule>
  </conditionalFormatting>
  <conditionalFormatting sqref="MW24:MW25 MW29 MW33">
    <cfRule type="expression" dxfId="341" priority="85" stopIfTrue="1">
      <formula>IF(AND($G24&lt;$H24,ISNUMBER($G24),ISNUMBER($H24)),1,0)</formula>
    </cfRule>
  </conditionalFormatting>
  <conditionalFormatting sqref="MR24:MR25 MR29 MR33">
    <cfRule type="expression" dxfId="340" priority="89" stopIfTrue="1">
      <formula>IF($C24=#REF!,1,0)</formula>
    </cfRule>
    <cfRule type="expression" dxfId="339" priority="90" stopIfTrue="1">
      <formula>IF($F24=#REF!,1,0)</formula>
    </cfRule>
  </conditionalFormatting>
  <conditionalFormatting sqref="MU24:MU25 MU29 MU33">
    <cfRule type="expression" dxfId="338" priority="91" stopIfTrue="1">
      <formula>IF($F24=#REF!,1,0)</formula>
    </cfRule>
    <cfRule type="expression" dxfId="337" priority="92" stopIfTrue="1">
      <formula>IF($C24=#REF!,1,0)</formula>
    </cfRule>
  </conditionalFormatting>
  <conditionalFormatting sqref="MR29">
    <cfRule type="expression" dxfId="336" priority="83" stopIfTrue="1">
      <formula>IF($C29=#REF!,1,0)</formula>
    </cfRule>
    <cfRule type="expression" dxfId="335" priority="84" stopIfTrue="1">
      <formula>IF($F29=#REF!,1,0)</formula>
    </cfRule>
  </conditionalFormatting>
  <conditionalFormatting sqref="MU29">
    <cfRule type="expression" dxfId="334" priority="81" stopIfTrue="1">
      <formula>IF($F29=#REF!,1,0)</formula>
    </cfRule>
    <cfRule type="expression" dxfId="333" priority="82" stopIfTrue="1">
      <formula>IF($C29=#REF!,1,0)</formula>
    </cfRule>
  </conditionalFormatting>
  <conditionalFormatting sqref="MZ29">
    <cfRule type="expression" dxfId="332" priority="65" stopIfTrue="1">
      <formula>IF($F29=#REF!,1,0)</formula>
    </cfRule>
    <cfRule type="expression" dxfId="331" priority="66" stopIfTrue="1">
      <formula>IF($C29=#REF!,1,0)</formula>
    </cfRule>
  </conditionalFormatting>
  <conditionalFormatting sqref="MZ25">
    <cfRule type="expression" dxfId="330" priority="67" stopIfTrue="1">
      <formula>IF($F25=#REF!,1,0)</formula>
    </cfRule>
    <cfRule type="expression" dxfId="329" priority="68" stopIfTrue="1">
      <formula>IF($C25=#REF!,1,0)</formula>
    </cfRule>
  </conditionalFormatting>
  <conditionalFormatting sqref="MS17:MS20">
    <cfRule type="expression" dxfId="328" priority="74" stopIfTrue="1">
      <formula>IF(AND($D17&gt;$E17,ISNUMBER($D17),ISNUMBER($E17)),1,0)</formula>
    </cfRule>
  </conditionalFormatting>
  <conditionalFormatting sqref="MT17:MT20">
    <cfRule type="expression" dxfId="327" priority="73" stopIfTrue="1">
      <formula>IF(AND($D17&lt;$E17,ISNUMBER($D17),ISNUMBER($E17)),1,0)</formula>
    </cfRule>
  </conditionalFormatting>
  <conditionalFormatting sqref="MV17:MV20">
    <cfRule type="expression" dxfId="326" priority="72" stopIfTrue="1">
      <formula>IF(AND($G17&gt;$H17,ISNUMBER($G17),ISNUMBER($H17)),1,0)</formula>
    </cfRule>
  </conditionalFormatting>
  <conditionalFormatting sqref="MW17:MW20">
    <cfRule type="expression" dxfId="325" priority="71" stopIfTrue="1">
      <formula>IF(AND($G17&lt;$H17,ISNUMBER($G17),ISNUMBER($H17)),1,0)</formula>
    </cfRule>
  </conditionalFormatting>
  <conditionalFormatting sqref="MR17:MR20">
    <cfRule type="expression" dxfId="324" priority="75" stopIfTrue="1">
      <formula>IF($C17=#REF!,1,0)</formula>
    </cfRule>
    <cfRule type="expression" dxfId="323" priority="76" stopIfTrue="1">
      <formula>IF($F17=#REF!,1,0)</formula>
    </cfRule>
  </conditionalFormatting>
  <conditionalFormatting sqref="MU17:MU20">
    <cfRule type="expression" dxfId="322" priority="77" stopIfTrue="1">
      <formula>IF($F17=#REF!,1,0)</formula>
    </cfRule>
    <cfRule type="expression" dxfId="321" priority="78" stopIfTrue="1">
      <formula>IF($C17=#REF!,1,0)</formula>
    </cfRule>
  </conditionalFormatting>
  <conditionalFormatting sqref="MZ17:MZ20">
    <cfRule type="expression" dxfId="320" priority="79" stopIfTrue="1">
      <formula>IF($F17=#REF!,1,0)</formula>
    </cfRule>
    <cfRule type="expression" dxfId="319" priority="80" stopIfTrue="1">
      <formula>IF($C17=#REF!,1,0)</formula>
    </cfRule>
  </conditionalFormatting>
  <conditionalFormatting sqref="MZ24">
    <cfRule type="expression" dxfId="318" priority="69" stopIfTrue="1">
      <formula>IF($F24=#REF!,1,0)</formula>
    </cfRule>
    <cfRule type="expression" dxfId="317" priority="70" stopIfTrue="1">
      <formula>IF($C24=#REF!,1,0)</formula>
    </cfRule>
  </conditionalFormatting>
  <conditionalFormatting sqref="MZ33">
    <cfRule type="expression" dxfId="316" priority="63" stopIfTrue="1">
      <formula>IF($F33=#REF!,1,0)</formula>
    </cfRule>
    <cfRule type="expression" dxfId="315" priority="64" stopIfTrue="1">
      <formula>IF($C33=#REF!,1,0)</formula>
    </cfRule>
  </conditionalFormatting>
  <conditionalFormatting sqref="LE33 LE24:LE25 LE29">
    <cfRule type="expression" dxfId="314" priority="258" stopIfTrue="1">
      <formula>IF(AND($D24&gt;$E24,ISNUMBER($D24),ISNUMBER($E24)),1,0)</formula>
    </cfRule>
  </conditionalFormatting>
  <conditionalFormatting sqref="LF33 LF24:LF25 LF29">
    <cfRule type="expression" dxfId="313" priority="257" stopIfTrue="1">
      <formula>IF(AND($D24&lt;$E24,ISNUMBER($D24),ISNUMBER($E24)),1,0)</formula>
    </cfRule>
  </conditionalFormatting>
  <conditionalFormatting sqref="LH24:LH25 LH29 LH33">
    <cfRule type="expression" dxfId="312" priority="256" stopIfTrue="1">
      <formula>IF(AND($G24&gt;$H24,ISNUMBER($G24),ISNUMBER($H24)),1,0)</formula>
    </cfRule>
  </conditionalFormatting>
  <conditionalFormatting sqref="LI24:LI25 LI29 LI33">
    <cfRule type="expression" dxfId="311" priority="255" stopIfTrue="1">
      <formula>IF(AND($G24&lt;$H24,ISNUMBER($G24),ISNUMBER($H24)),1,0)</formula>
    </cfRule>
  </conditionalFormatting>
  <conditionalFormatting sqref="LD24:LD25 LD29 LD33">
    <cfRule type="expression" dxfId="310" priority="259" stopIfTrue="1">
      <formula>IF($C24=#REF!,1,0)</formula>
    </cfRule>
    <cfRule type="expression" dxfId="309" priority="260" stopIfTrue="1">
      <formula>IF($F24=#REF!,1,0)</formula>
    </cfRule>
  </conditionalFormatting>
  <conditionalFormatting sqref="LD29">
    <cfRule type="expression" dxfId="308" priority="253" stopIfTrue="1">
      <formula>IF($C29=#REF!,1,0)</formula>
    </cfRule>
    <cfRule type="expression" dxfId="307" priority="254" stopIfTrue="1">
      <formula>IF($F29=#REF!,1,0)</formula>
    </cfRule>
  </conditionalFormatting>
  <conditionalFormatting sqref="LL29">
    <cfRule type="expression" dxfId="306" priority="235" stopIfTrue="1">
      <formula>IF($F29=#REF!,1,0)</formula>
    </cfRule>
    <cfRule type="expression" dxfId="305" priority="236" stopIfTrue="1">
      <formula>IF($C29=#REF!,1,0)</formula>
    </cfRule>
  </conditionalFormatting>
  <conditionalFormatting sqref="LL25">
    <cfRule type="expression" dxfId="304" priority="237" stopIfTrue="1">
      <formula>IF($F25=#REF!,1,0)</formula>
    </cfRule>
    <cfRule type="expression" dxfId="303" priority="238" stopIfTrue="1">
      <formula>IF($C25=#REF!,1,0)</formula>
    </cfRule>
  </conditionalFormatting>
  <conditionalFormatting sqref="LE17:LE20">
    <cfRule type="expression" dxfId="302" priority="244" stopIfTrue="1">
      <formula>IF(AND($D17&gt;$E17,ISNUMBER($D17),ISNUMBER($E17)),1,0)</formula>
    </cfRule>
  </conditionalFormatting>
  <conditionalFormatting sqref="LF17:LF20">
    <cfRule type="expression" dxfId="301" priority="243" stopIfTrue="1">
      <formula>IF(AND($D17&lt;$E17,ISNUMBER($D17),ISNUMBER($E17)),1,0)</formula>
    </cfRule>
  </conditionalFormatting>
  <conditionalFormatting sqref="LH17:LH20">
    <cfRule type="expression" dxfId="300" priority="242" stopIfTrue="1">
      <formula>IF(AND($G17&gt;$H17,ISNUMBER($G17),ISNUMBER($H17)),1,0)</formula>
    </cfRule>
  </conditionalFormatting>
  <conditionalFormatting sqref="LI17:LI20">
    <cfRule type="expression" dxfId="299" priority="241" stopIfTrue="1">
      <formula>IF(AND($G17&lt;$H17,ISNUMBER($G17),ISNUMBER($H17)),1,0)</formula>
    </cfRule>
  </conditionalFormatting>
  <conditionalFormatting sqref="LD17:LD20">
    <cfRule type="expression" dxfId="298" priority="245" stopIfTrue="1">
      <formula>IF($C17=#REF!,1,0)</formula>
    </cfRule>
    <cfRule type="expression" dxfId="297" priority="246" stopIfTrue="1">
      <formula>IF($F17=#REF!,1,0)</formula>
    </cfRule>
  </conditionalFormatting>
  <conditionalFormatting sqref="LL33">
    <cfRule type="expression" dxfId="296" priority="233" stopIfTrue="1">
      <formula>IF($F33=#REF!,1,0)</formula>
    </cfRule>
    <cfRule type="expression" dxfId="295" priority="234" stopIfTrue="1">
      <formula>IF($C33=#REF!,1,0)</formula>
    </cfRule>
  </conditionalFormatting>
  <conditionalFormatting sqref="MI33 MI24:MI25 MI29">
    <cfRule type="expression" dxfId="294" priority="224" stopIfTrue="1">
      <formula>IF(AND($D24&gt;$E24,ISNUMBER($D24),ISNUMBER($E24)),1,0)</formula>
    </cfRule>
  </conditionalFormatting>
  <conditionalFormatting sqref="MJ33 MJ24:MJ25 MJ29">
    <cfRule type="expression" dxfId="293" priority="223" stopIfTrue="1">
      <formula>IF(AND($D24&lt;$E24,ISNUMBER($D24),ISNUMBER($E24)),1,0)</formula>
    </cfRule>
  </conditionalFormatting>
  <conditionalFormatting sqref="ML24:ML25 ML29 ML33">
    <cfRule type="expression" dxfId="292" priority="222" stopIfTrue="1">
      <formula>IF(AND($G24&gt;$H24,ISNUMBER($G24),ISNUMBER($H24)),1,0)</formula>
    </cfRule>
  </conditionalFormatting>
  <conditionalFormatting sqref="MM24:MM25 MM29 MM33">
    <cfRule type="expression" dxfId="291" priority="221" stopIfTrue="1">
      <formula>IF(AND($G24&lt;$H24,ISNUMBER($G24),ISNUMBER($H24)),1,0)</formula>
    </cfRule>
  </conditionalFormatting>
  <conditionalFormatting sqref="MH24:MH25 MH29 MH33">
    <cfRule type="expression" dxfId="290" priority="225" stopIfTrue="1">
      <formula>IF($C24=#REF!,1,0)</formula>
    </cfRule>
    <cfRule type="expression" dxfId="289" priority="226" stopIfTrue="1">
      <formula>IF($F24=#REF!,1,0)</formula>
    </cfRule>
  </conditionalFormatting>
  <conditionalFormatting sqref="MH29">
    <cfRule type="expression" dxfId="288" priority="219" stopIfTrue="1">
      <formula>IF($C29=#REF!,1,0)</formula>
    </cfRule>
    <cfRule type="expression" dxfId="287" priority="220" stopIfTrue="1">
      <formula>IF($F29=#REF!,1,0)</formula>
    </cfRule>
  </conditionalFormatting>
  <conditionalFormatting sqref="MP29">
    <cfRule type="expression" dxfId="286" priority="201" stopIfTrue="1">
      <formula>IF($F29=#REF!,1,0)</formula>
    </cfRule>
    <cfRule type="expression" dxfId="285" priority="202" stopIfTrue="1">
      <formula>IF($C29=#REF!,1,0)</formula>
    </cfRule>
  </conditionalFormatting>
  <conditionalFormatting sqref="MP25">
    <cfRule type="expression" dxfId="284" priority="203" stopIfTrue="1">
      <formula>IF($F25=#REF!,1,0)</formula>
    </cfRule>
    <cfRule type="expression" dxfId="283" priority="204" stopIfTrue="1">
      <formula>IF($C25=#REF!,1,0)</formula>
    </cfRule>
  </conditionalFormatting>
  <conditionalFormatting sqref="MI17:MI20">
    <cfRule type="expression" dxfId="282" priority="210" stopIfTrue="1">
      <formula>IF(AND($D17&gt;$E17,ISNUMBER($D17),ISNUMBER($E17)),1,0)</formula>
    </cfRule>
  </conditionalFormatting>
  <conditionalFormatting sqref="MJ17:MJ20">
    <cfRule type="expression" dxfId="281" priority="209" stopIfTrue="1">
      <formula>IF(AND($D17&lt;$E17,ISNUMBER($D17),ISNUMBER($E17)),1,0)</formula>
    </cfRule>
  </conditionalFormatting>
  <conditionalFormatting sqref="ML17:ML20">
    <cfRule type="expression" dxfId="280" priority="208" stopIfTrue="1">
      <formula>IF(AND($G17&gt;$H17,ISNUMBER($G17),ISNUMBER($H17)),1,0)</formula>
    </cfRule>
  </conditionalFormatting>
  <conditionalFormatting sqref="MM17:MM20">
    <cfRule type="expression" dxfId="279" priority="207" stopIfTrue="1">
      <formula>IF(AND($G17&lt;$H17,ISNUMBER($G17),ISNUMBER($H17)),1,0)</formula>
    </cfRule>
  </conditionalFormatting>
  <conditionalFormatting sqref="MH17:MH20">
    <cfRule type="expression" dxfId="278" priority="211" stopIfTrue="1">
      <formula>IF($C17=#REF!,1,0)</formula>
    </cfRule>
    <cfRule type="expression" dxfId="277" priority="212" stopIfTrue="1">
      <formula>IF($F17=#REF!,1,0)</formula>
    </cfRule>
  </conditionalFormatting>
  <conditionalFormatting sqref="MP24">
    <cfRule type="expression" dxfId="276" priority="205" stopIfTrue="1">
      <formula>IF($F24=#REF!,1,0)</formula>
    </cfRule>
    <cfRule type="expression" dxfId="275" priority="206" stopIfTrue="1">
      <formula>IF($C24=#REF!,1,0)</formula>
    </cfRule>
  </conditionalFormatting>
  <conditionalFormatting sqref="MP33">
    <cfRule type="expression" dxfId="274" priority="199" stopIfTrue="1">
      <formula>IF($F33=#REF!,1,0)</formula>
    </cfRule>
    <cfRule type="expression" dxfId="273" priority="200" stopIfTrue="1">
      <formula>IF($C33=#REF!,1,0)</formula>
    </cfRule>
  </conditionalFormatting>
  <conditionalFormatting sqref="LY33 LY24:LY25 LY29">
    <cfRule type="expression" dxfId="272" priority="190" stopIfTrue="1">
      <formula>IF(AND($D24&gt;$E24,ISNUMBER($D24),ISNUMBER($E24)),1,0)</formula>
    </cfRule>
  </conditionalFormatting>
  <conditionalFormatting sqref="LZ33 LZ24:LZ25 LZ29">
    <cfRule type="expression" dxfId="271" priority="189" stopIfTrue="1">
      <formula>IF(AND($D24&lt;$E24,ISNUMBER($D24),ISNUMBER($E24)),1,0)</formula>
    </cfRule>
  </conditionalFormatting>
  <conditionalFormatting sqref="MB24:MB25 MB29 MB33">
    <cfRule type="expression" dxfId="270" priority="188" stopIfTrue="1">
      <formula>IF(AND($G24&gt;$H24,ISNUMBER($G24),ISNUMBER($H24)),1,0)</formula>
    </cfRule>
  </conditionalFormatting>
  <conditionalFormatting sqref="MC24:MC25 MC29 MC33">
    <cfRule type="expression" dxfId="269" priority="187" stopIfTrue="1">
      <formula>IF(AND($G24&lt;$H24,ISNUMBER($G24),ISNUMBER($H24)),1,0)</formula>
    </cfRule>
  </conditionalFormatting>
  <conditionalFormatting sqref="LX24:LX25 LX29 LX33">
    <cfRule type="expression" dxfId="268" priority="191" stopIfTrue="1">
      <formula>IF($C24=#REF!,1,0)</formula>
    </cfRule>
    <cfRule type="expression" dxfId="267" priority="192" stopIfTrue="1">
      <formula>IF($F24=#REF!,1,0)</formula>
    </cfRule>
  </conditionalFormatting>
  <conditionalFormatting sqref="MA24:MA25 MA29 MA33">
    <cfRule type="expression" dxfId="266" priority="193" stopIfTrue="1">
      <formula>IF($F24=#REF!,1,0)</formula>
    </cfRule>
    <cfRule type="expression" dxfId="265" priority="194" stopIfTrue="1">
      <formula>IF($C24=#REF!,1,0)</formula>
    </cfRule>
  </conditionalFormatting>
  <conditionalFormatting sqref="LX29">
    <cfRule type="expression" dxfId="264" priority="185" stopIfTrue="1">
      <formula>IF($C29=#REF!,1,0)</formula>
    </cfRule>
    <cfRule type="expression" dxfId="263" priority="186" stopIfTrue="1">
      <formula>IF($F29=#REF!,1,0)</formula>
    </cfRule>
  </conditionalFormatting>
  <conditionalFormatting sqref="MA29">
    <cfRule type="expression" dxfId="262" priority="183" stopIfTrue="1">
      <formula>IF($F29=#REF!,1,0)</formula>
    </cfRule>
    <cfRule type="expression" dxfId="261" priority="184" stopIfTrue="1">
      <formula>IF($C29=#REF!,1,0)</formula>
    </cfRule>
  </conditionalFormatting>
  <conditionalFormatting sqref="MF29">
    <cfRule type="expression" dxfId="260" priority="167" stopIfTrue="1">
      <formula>IF($F29=#REF!,1,0)</formula>
    </cfRule>
    <cfRule type="expression" dxfId="259" priority="168" stopIfTrue="1">
      <formula>IF($C29=#REF!,1,0)</formula>
    </cfRule>
  </conditionalFormatting>
  <conditionalFormatting sqref="MF25">
    <cfRule type="expression" dxfId="258" priority="169" stopIfTrue="1">
      <formula>IF($F25=#REF!,1,0)</formula>
    </cfRule>
    <cfRule type="expression" dxfId="257" priority="170" stopIfTrue="1">
      <formula>IF($C25=#REF!,1,0)</formula>
    </cfRule>
  </conditionalFormatting>
  <conditionalFormatting sqref="LY17:LY20">
    <cfRule type="expression" dxfId="256" priority="176" stopIfTrue="1">
      <formula>IF(AND($D17&gt;$E17,ISNUMBER($D17),ISNUMBER($E17)),1,0)</formula>
    </cfRule>
  </conditionalFormatting>
  <conditionalFormatting sqref="LZ17:LZ20">
    <cfRule type="expression" dxfId="255" priority="175" stopIfTrue="1">
      <formula>IF(AND($D17&lt;$E17,ISNUMBER($D17),ISNUMBER($E17)),1,0)</formula>
    </cfRule>
  </conditionalFormatting>
  <conditionalFormatting sqref="MB17:MB20">
    <cfRule type="expression" dxfId="254" priority="174" stopIfTrue="1">
      <formula>IF(AND($G17&gt;$H17,ISNUMBER($G17),ISNUMBER($H17)),1,0)</formula>
    </cfRule>
  </conditionalFormatting>
  <conditionalFormatting sqref="MC17:MC20">
    <cfRule type="expression" dxfId="253" priority="173" stopIfTrue="1">
      <formula>IF(AND($G17&lt;$H17,ISNUMBER($G17),ISNUMBER($H17)),1,0)</formula>
    </cfRule>
  </conditionalFormatting>
  <conditionalFormatting sqref="LX17:LX20">
    <cfRule type="expression" dxfId="252" priority="177" stopIfTrue="1">
      <formula>IF($C17=#REF!,1,0)</formula>
    </cfRule>
    <cfRule type="expression" dxfId="251" priority="178" stopIfTrue="1">
      <formula>IF($F17=#REF!,1,0)</formula>
    </cfRule>
  </conditionalFormatting>
  <conditionalFormatting sqref="MA17:MA20">
    <cfRule type="expression" dxfId="250" priority="179" stopIfTrue="1">
      <formula>IF($F17=#REF!,1,0)</formula>
    </cfRule>
    <cfRule type="expression" dxfId="249" priority="180" stopIfTrue="1">
      <formula>IF($C17=#REF!,1,0)</formula>
    </cfRule>
  </conditionalFormatting>
  <conditionalFormatting sqref="MF17:MF20">
    <cfRule type="expression" dxfId="248" priority="181" stopIfTrue="1">
      <formula>IF($F17=#REF!,1,0)</formula>
    </cfRule>
    <cfRule type="expression" dxfId="247" priority="182" stopIfTrue="1">
      <formula>IF($C17=#REF!,1,0)</formula>
    </cfRule>
  </conditionalFormatting>
  <conditionalFormatting sqref="MF24">
    <cfRule type="expression" dxfId="246" priority="171" stopIfTrue="1">
      <formula>IF($F24=#REF!,1,0)</formula>
    </cfRule>
    <cfRule type="expression" dxfId="245" priority="172" stopIfTrue="1">
      <formula>IF($C24=#REF!,1,0)</formula>
    </cfRule>
  </conditionalFormatting>
  <conditionalFormatting sqref="MF33">
    <cfRule type="expression" dxfId="244" priority="165" stopIfTrue="1">
      <formula>IF($F33=#REF!,1,0)</formula>
    </cfRule>
    <cfRule type="expression" dxfId="243" priority="166" stopIfTrue="1">
      <formula>IF($C33=#REF!,1,0)</formula>
    </cfRule>
  </conditionalFormatting>
  <conditionalFormatting sqref="LO33 LO24:LO25 LO29">
    <cfRule type="expression" dxfId="242" priority="156" stopIfTrue="1">
      <formula>IF(AND($D24&gt;$E24,ISNUMBER($D24),ISNUMBER($E24)),1,0)</formula>
    </cfRule>
  </conditionalFormatting>
  <conditionalFormatting sqref="LP33 LP24:LP25 LP29">
    <cfRule type="expression" dxfId="241" priority="155" stopIfTrue="1">
      <formula>IF(AND($D24&lt;$E24,ISNUMBER($D24),ISNUMBER($E24)),1,0)</formula>
    </cfRule>
  </conditionalFormatting>
  <conditionalFormatting sqref="LR24:LR25 LR29 LR33">
    <cfRule type="expression" dxfId="240" priority="154" stopIfTrue="1">
      <formula>IF(AND($G24&gt;$H24,ISNUMBER($G24),ISNUMBER($H24)),1,0)</formula>
    </cfRule>
  </conditionalFormatting>
  <conditionalFormatting sqref="LS24:LS25 LS29 LS33">
    <cfRule type="expression" dxfId="239" priority="153" stopIfTrue="1">
      <formula>IF(AND($G24&lt;$H24,ISNUMBER($G24),ISNUMBER($H24)),1,0)</formula>
    </cfRule>
  </conditionalFormatting>
  <conditionalFormatting sqref="LN24:LN25 LN29 LN33">
    <cfRule type="expression" dxfId="238" priority="157" stopIfTrue="1">
      <formula>IF($C24=#REF!,1,0)</formula>
    </cfRule>
    <cfRule type="expression" dxfId="237" priority="158" stopIfTrue="1">
      <formula>IF($F24=#REF!,1,0)</formula>
    </cfRule>
  </conditionalFormatting>
  <conditionalFormatting sqref="LQ24:LQ25 LQ29 LQ33">
    <cfRule type="expression" dxfId="236" priority="159" stopIfTrue="1">
      <formula>IF($F24=#REF!,1,0)</formula>
    </cfRule>
    <cfRule type="expression" dxfId="235" priority="160" stopIfTrue="1">
      <formula>IF($C24=#REF!,1,0)</formula>
    </cfRule>
  </conditionalFormatting>
  <conditionalFormatting sqref="LN29">
    <cfRule type="expression" dxfId="234" priority="151" stopIfTrue="1">
      <formula>IF($C29=#REF!,1,0)</formula>
    </cfRule>
    <cfRule type="expression" dxfId="233" priority="152" stopIfTrue="1">
      <formula>IF($F29=#REF!,1,0)</formula>
    </cfRule>
  </conditionalFormatting>
  <conditionalFormatting sqref="LQ29">
    <cfRule type="expression" dxfId="232" priority="149" stopIfTrue="1">
      <formula>IF($F29=#REF!,1,0)</formula>
    </cfRule>
    <cfRule type="expression" dxfId="231" priority="150" stopIfTrue="1">
      <formula>IF($C29=#REF!,1,0)</formula>
    </cfRule>
  </conditionalFormatting>
  <conditionalFormatting sqref="LV29">
    <cfRule type="expression" dxfId="230" priority="133" stopIfTrue="1">
      <formula>IF($F29=#REF!,1,0)</formula>
    </cfRule>
    <cfRule type="expression" dxfId="229" priority="134" stopIfTrue="1">
      <formula>IF($C29=#REF!,1,0)</formula>
    </cfRule>
  </conditionalFormatting>
  <conditionalFormatting sqref="LV25">
    <cfRule type="expression" dxfId="228" priority="135" stopIfTrue="1">
      <formula>IF($F25=#REF!,1,0)</formula>
    </cfRule>
    <cfRule type="expression" dxfId="227" priority="136" stopIfTrue="1">
      <formula>IF($C25=#REF!,1,0)</formula>
    </cfRule>
  </conditionalFormatting>
  <conditionalFormatting sqref="LO17:LO20">
    <cfRule type="expression" dxfId="226" priority="142" stopIfTrue="1">
      <formula>IF(AND($D17&gt;$E17,ISNUMBER($D17),ISNUMBER($E17)),1,0)</formula>
    </cfRule>
  </conditionalFormatting>
  <conditionalFormatting sqref="LP17:LP20">
    <cfRule type="expression" dxfId="225" priority="141" stopIfTrue="1">
      <formula>IF(AND($D17&lt;$E17,ISNUMBER($D17),ISNUMBER($E17)),1,0)</formula>
    </cfRule>
  </conditionalFormatting>
  <conditionalFormatting sqref="LR17:LR20">
    <cfRule type="expression" dxfId="224" priority="140" stopIfTrue="1">
      <formula>IF(AND($G17&gt;$H17,ISNUMBER($G17),ISNUMBER($H17)),1,0)</formula>
    </cfRule>
  </conditionalFormatting>
  <conditionalFormatting sqref="LS17:LS20">
    <cfRule type="expression" dxfId="223" priority="139" stopIfTrue="1">
      <formula>IF(AND($G17&lt;$H17,ISNUMBER($G17),ISNUMBER($H17)),1,0)</formula>
    </cfRule>
  </conditionalFormatting>
  <conditionalFormatting sqref="LN17:LN20">
    <cfRule type="expression" dxfId="222" priority="143" stopIfTrue="1">
      <formula>IF($C17=#REF!,1,0)</formula>
    </cfRule>
    <cfRule type="expression" dxfId="221" priority="144" stopIfTrue="1">
      <formula>IF($F17=#REF!,1,0)</formula>
    </cfRule>
  </conditionalFormatting>
  <conditionalFormatting sqref="LQ17:LQ20">
    <cfRule type="expression" dxfId="220" priority="145" stopIfTrue="1">
      <formula>IF($F17=#REF!,1,0)</formula>
    </cfRule>
    <cfRule type="expression" dxfId="219" priority="146" stopIfTrue="1">
      <formula>IF($C17=#REF!,1,0)</formula>
    </cfRule>
  </conditionalFormatting>
  <conditionalFormatting sqref="LV17:LV20">
    <cfRule type="expression" dxfId="218" priority="147" stopIfTrue="1">
      <formula>IF($F17=#REF!,1,0)</formula>
    </cfRule>
    <cfRule type="expression" dxfId="217" priority="148" stopIfTrue="1">
      <formula>IF($C17=#REF!,1,0)</formula>
    </cfRule>
  </conditionalFormatting>
  <conditionalFormatting sqref="LV24">
    <cfRule type="expression" dxfId="216" priority="137" stopIfTrue="1">
      <formula>IF($F24=#REF!,1,0)</formula>
    </cfRule>
    <cfRule type="expression" dxfId="215" priority="138" stopIfTrue="1">
      <formula>IF($C24=#REF!,1,0)</formula>
    </cfRule>
  </conditionalFormatting>
  <conditionalFormatting sqref="LV33">
    <cfRule type="expression" dxfId="214" priority="131" stopIfTrue="1">
      <formula>IF($F33=#REF!,1,0)</formula>
    </cfRule>
    <cfRule type="expression" dxfId="213" priority="132" stopIfTrue="1">
      <formula>IF($C33=#REF!,1,0)</formula>
    </cfRule>
  </conditionalFormatting>
  <conditionalFormatting sqref="LE33 LE24:LE25 LE29">
    <cfRule type="expression" dxfId="212" priority="122" stopIfTrue="1">
      <formula>IF(AND($D24&gt;$E24,ISNUMBER($D24),ISNUMBER($E24)),1,0)</formula>
    </cfRule>
  </conditionalFormatting>
  <conditionalFormatting sqref="LF33 LF24:LF25 LF29">
    <cfRule type="expression" dxfId="211" priority="121" stopIfTrue="1">
      <formula>IF(AND($D24&lt;$E24,ISNUMBER($D24),ISNUMBER($E24)),1,0)</formula>
    </cfRule>
  </conditionalFormatting>
  <conditionalFormatting sqref="LH24:LH25 LH29 LH33">
    <cfRule type="expression" dxfId="210" priority="120" stopIfTrue="1">
      <formula>IF(AND($G24&gt;$H24,ISNUMBER($G24),ISNUMBER($H24)),1,0)</formula>
    </cfRule>
  </conditionalFormatting>
  <conditionalFormatting sqref="LI24:LI25 LI29 LI33">
    <cfRule type="expression" dxfId="209" priority="119" stopIfTrue="1">
      <formula>IF(AND($G24&lt;$H24,ISNUMBER($G24),ISNUMBER($H24)),1,0)</formula>
    </cfRule>
  </conditionalFormatting>
  <conditionalFormatting sqref="LD24:LD25 LD29 LD33">
    <cfRule type="expression" dxfId="208" priority="123" stopIfTrue="1">
      <formula>IF($C24=#REF!,1,0)</formula>
    </cfRule>
    <cfRule type="expression" dxfId="207" priority="124" stopIfTrue="1">
      <formula>IF($F24=#REF!,1,0)</formula>
    </cfRule>
  </conditionalFormatting>
  <conditionalFormatting sqref="LG24:LG25 LG29 LG33">
    <cfRule type="expression" dxfId="206" priority="125" stopIfTrue="1">
      <formula>IF($F24=#REF!,1,0)</formula>
    </cfRule>
    <cfRule type="expression" dxfId="205" priority="126" stopIfTrue="1">
      <formula>IF($C24=#REF!,1,0)</formula>
    </cfRule>
  </conditionalFormatting>
  <conditionalFormatting sqref="LD29">
    <cfRule type="expression" dxfId="204" priority="117" stopIfTrue="1">
      <formula>IF($C29=#REF!,1,0)</formula>
    </cfRule>
    <cfRule type="expression" dxfId="203" priority="118" stopIfTrue="1">
      <formula>IF($F29=#REF!,1,0)</formula>
    </cfRule>
  </conditionalFormatting>
  <conditionalFormatting sqref="LG29">
    <cfRule type="expression" dxfId="202" priority="115" stopIfTrue="1">
      <formula>IF($F29=#REF!,1,0)</formula>
    </cfRule>
    <cfRule type="expression" dxfId="201" priority="116" stopIfTrue="1">
      <formula>IF($C29=#REF!,1,0)</formula>
    </cfRule>
  </conditionalFormatting>
  <conditionalFormatting sqref="LL29">
    <cfRule type="expression" dxfId="200" priority="99" stopIfTrue="1">
      <formula>IF($F29=#REF!,1,0)</formula>
    </cfRule>
    <cfRule type="expression" dxfId="199" priority="100" stopIfTrue="1">
      <formula>IF($C29=#REF!,1,0)</formula>
    </cfRule>
  </conditionalFormatting>
  <conditionalFormatting sqref="LL25">
    <cfRule type="expression" dxfId="198" priority="101" stopIfTrue="1">
      <formula>IF($F25=#REF!,1,0)</formula>
    </cfRule>
    <cfRule type="expression" dxfId="197" priority="102" stopIfTrue="1">
      <formula>IF($C25=#REF!,1,0)</formula>
    </cfRule>
  </conditionalFormatting>
  <conditionalFormatting sqref="LE17:LE20">
    <cfRule type="expression" dxfId="196" priority="108" stopIfTrue="1">
      <formula>IF(AND($D17&gt;$E17,ISNUMBER($D17),ISNUMBER($E17)),1,0)</formula>
    </cfRule>
  </conditionalFormatting>
  <conditionalFormatting sqref="LF17:LF20">
    <cfRule type="expression" dxfId="195" priority="107" stopIfTrue="1">
      <formula>IF(AND($D17&lt;$E17,ISNUMBER($D17),ISNUMBER($E17)),1,0)</formula>
    </cfRule>
  </conditionalFormatting>
  <conditionalFormatting sqref="LH17:LH20">
    <cfRule type="expression" dxfId="194" priority="106" stopIfTrue="1">
      <formula>IF(AND($G17&gt;$H17,ISNUMBER($G17),ISNUMBER($H17)),1,0)</formula>
    </cfRule>
  </conditionalFormatting>
  <conditionalFormatting sqref="LI17:LI20">
    <cfRule type="expression" dxfId="193" priority="105" stopIfTrue="1">
      <formula>IF(AND($G17&lt;$H17,ISNUMBER($G17),ISNUMBER($H17)),1,0)</formula>
    </cfRule>
  </conditionalFormatting>
  <conditionalFormatting sqref="LD17:LD20">
    <cfRule type="expression" dxfId="192" priority="109" stopIfTrue="1">
      <formula>IF($C17=#REF!,1,0)</formula>
    </cfRule>
    <cfRule type="expression" dxfId="191" priority="110" stopIfTrue="1">
      <formula>IF($F17=#REF!,1,0)</formula>
    </cfRule>
  </conditionalFormatting>
  <conditionalFormatting sqref="LG17:LG20">
    <cfRule type="expression" dxfId="190" priority="111" stopIfTrue="1">
      <formula>IF($F17=#REF!,1,0)</formula>
    </cfRule>
    <cfRule type="expression" dxfId="189" priority="112" stopIfTrue="1">
      <formula>IF($C17=#REF!,1,0)</formula>
    </cfRule>
  </conditionalFormatting>
  <conditionalFormatting sqref="LL17:LL20">
    <cfRule type="expression" dxfId="188" priority="113" stopIfTrue="1">
      <formula>IF($F17=#REF!,1,0)</formula>
    </cfRule>
    <cfRule type="expression" dxfId="187" priority="114" stopIfTrue="1">
      <formula>IF($C17=#REF!,1,0)</formula>
    </cfRule>
  </conditionalFormatting>
  <conditionalFormatting sqref="LL24">
    <cfRule type="expression" dxfId="186" priority="103" stopIfTrue="1">
      <formula>IF($F24=#REF!,1,0)</formula>
    </cfRule>
    <cfRule type="expression" dxfId="185" priority="104" stopIfTrue="1">
      <formula>IF($C24=#REF!,1,0)</formula>
    </cfRule>
  </conditionalFormatting>
  <conditionalFormatting sqref="LL33">
    <cfRule type="expression" dxfId="184" priority="97" stopIfTrue="1">
      <formula>IF($F33=#REF!,1,0)</formula>
    </cfRule>
    <cfRule type="expression" dxfId="183" priority="98" stopIfTrue="1">
      <formula>IF($C33=#REF!,1,0)</formula>
    </cfRule>
  </conditionalFormatting>
  <conditionalFormatting sqref="D35:D36 IC35:IC36 KU35:KU36 HS35:HS36 Q35:Q36 GY35:GY36 GE35 HI35:HI36 AK35:AK36 GO35:GO36 IM35:IM36 KK35:KK36 KA35:KA36 JQ35:JQ36 JG35:JG36 IW35:IW36 MS35:MS36 MI35:MI36 LY35:LY36 LO35:LO36 LE35:LE36 AA35:AA36 AU35:AU36 BE35:BE36 BO35:BO36 BY35:BY36 CI35:CI36 CS35:CS36 DC35:DC36 DM35:DM36 DW35:DW36 EG35:EG36 EQ35:EQ36 FA35:FA36 FK35:FK36 FU35:FU36">
    <cfRule type="expression" dxfId="182" priority="11284" stopIfTrue="1">
      <formula>IF($F39=#REF!,1,0)</formula>
    </cfRule>
    <cfRule type="expression" dxfId="181" priority="11285" stopIfTrue="1">
      <formula>IF($C39=#REF!,1,0)</formula>
    </cfRule>
  </conditionalFormatting>
  <conditionalFormatting sqref="GE36">
    <cfRule type="expression" dxfId="180" priority="1" stopIfTrue="1">
      <formula>IF($F40=#REF!,1,0)</formula>
    </cfRule>
    <cfRule type="expression" dxfId="179" priority="2" stopIfTrue="1">
      <formula>IF($C40=#REF!,1,0)</formula>
    </cfRule>
  </conditionalFormatting>
  <dataValidations count="1">
    <dataValidation type="list" allowBlank="1" showInputMessage="1" showErrorMessage="1" sqref="D17:E20 D24:E25 D29:E29 D33:E33 G29:H29 G24:H25 G17:H20 D4:E11 G33:H33 DW29:DX29 DW24:DX25 DW33:DX33 DZ29:EA29 DZ24:EA25 DZ17:EA20 DZ33:EA33 DW17:DX20 CI29:CJ29 CI24:CJ25 CI33:CJ33 CL29:CM29 CL24:CM25 CL17:CM20 CL33:CM33 CI17:CJ20 BO29:BP29 BO24:BP25 AU29:AV29 AU24:AV25 AU33:AV33 AX29:AY29 AX24:AY25 AX17:AY20 DC29:DD29 DC24:DD25 DC33:DD33 DF29:DG29 DF24:DG25 DF17:DG20 DF33:DG33 AX33:AY33 AU17:AV20 BO33:BP33 BR29:BS29 BR24:BS25 BR17:BS20 BR33:BS33 AA29:AB29 AA24:AB25 AA33:AB33 AD29:AE29 AD24:AE25 AD17:AE20 AD33:AE33 AA17:AB20 BO17:BP20 Q29:R29 DC17:DD20 FK29:FL29 FK24:FL25 FK33:FL33 FN29:FO29 FN24:FO25 FN17:FO20 FN33:FO33 FK17:FL20 EQ29:ER29 IC29:ID29 EQ24:ER25 CS29:CT29 EQ33:ER33 ET29:EU29 ET24:EU25 ET17:EU20 ET33:EU33 EQ17:ER20 EG29:EH29 CS24:CT25 CS33:CT33 CV29:CW29 CV24:CW25 CV17:CW20 CV33:CW33 CS17:CT20 Q24:R25 Q33:R33 DM29:DN29 DM24:DN25 DM33:DN33 DP29:DQ29 DP24:DQ25 DP17:DQ20 DP33:DQ33 IC24:ID25 IC33:ID33 IF29:IG29 DM17:DN20 IF24:IG25 IF17:IG20 IF33:IG33 IC17:ID20 T29:U29 T24:U25 T17:U20 T33:U33 Q17:R20 AK29:AL29 BE29:BF29 BE24:BF25 EG24:EH25 EG33:EH33 EJ29:EK29 EJ24:EK25 EJ17:EK20 EJ33:EK33 HI29:HJ29 G4:H11 HI24:HJ25 HI33:HJ33 HL29:HM29 HL24:HM25 HL17:HM20 HL33:HM33 BE33:BF33 BH29:BI29 BH24:BI25 BH17:BI20 BH33:BI33 BE17:BF20 HI17:HJ20 EG17:EH20 FA29:FB29 FA24:FB25 FA33:FB33 FD29:FE29 FD24:FE25 FD17:FE20 FD33:FE33 FA17:FB20 BY29:BZ29 AK24:AL25 AK33:AL33 AN29:AO29 AN24:AO25 AN17:AO20 AN33:AO33 AK17:AL20 BY24:BZ25 BY33:BZ33 CB29:CC29 CB24:CC25 CB17:CC20 CB33:CC33 BY17:BZ20 HS29:HT29 HS24:HT25 HS33:HT33 HV29:HW29 HV24:HW25 HV17:HW20 HV33:HW33 HS17:HT20 GY29:GZ29 GY24:GZ25 GY33:GZ33 HB29:HC29 HB24:HC25 HB17:HC20 HB33:HC33 GY17:GZ20 GE29:GF29 GE24:GF25 GE33:GF33 GH29:GI29 GH24:GI25 GH17:GI20 GH33:GI33 GE17:GF20 JG29:JH29 JG24:JH25 JG33:JH33 JJ29:JK29 JJ24:JK25 JJ17:JK20 JJ33:JK33 JG17:JH20 GO29:GP29 GO24:GP25 GO33:GP33 GR29:GS29 GR24:GS25 GR17:GS20 GR33:GS33 GO17:GP20 KK29:KL29 KK24:KL25 KK33:KL33 KN29:KO29 KN24:KO25 KN17:KO20 KN33:KO33 KK17:KL20 JQ29:JR29 JQ24:JR25 JQ33:JR33 JT29:JU29 JT24:JU25 JT17:JU20 JT33:JU33 JQ17:JR20 KA29:KB29 KA24:KB25 KA33:KB33 KD29:KE29 KD24:KE25 KD17:KE20 KD33:KE33 KA17:KB20 IW29:IX29 IW24:IX25 IW33:IX33 IZ29:JA29 IZ24:JA25 IZ17:JA20 IZ33:JA33 IW17:IX20 FU29:FV29 FU24:FV25 FU33:FV33 FX29:FY29 FX24:FY25 FX17:FY20 FX33:FY33 FU17:FV20 IM29:IN29 IM24:IN25 IM33:IN33 IP29:IQ29 IP24:IQ25 IP17:IQ20 IP33:IQ33 IM17:IN20 KU29:KV29 KU24:KV25 KU33:KV33 KX29:KY29 KX24:KY25 KX17:KY20 KX33:KY33 KU17:KV20 LE29:LF29 LE24:LF25 LE33:LF33 LH29:LI29 LH24:LI25 LH17:LI20 LH33:LI33 LE17:LF20 MI29:MJ29 MI24:MJ25 MI33:MJ33 ML29:MM29 ML24:MM25 ML17:MM20 ML33:MM33 MI17:MJ20 LO29:LP29 LO24:LP25 LO33:LP33 LR29:LS29 LR24:LS25 LR17:LS20 LR33:LS33 LO17:LP20 LY29:LZ29 LY24:LZ25 LY33:LZ33 MB29:MC29 MB24:MC25 MB17:MC20 MB33:MC33 LY17:LZ20 MS29:MT29 MS24:MT25 MS33:MT33 MV29:MW29 MV24:MW25 MV17:MW20 MV33:MW33 MS17:MT20">
      <formula1>"0,1,2,3,4,5,6,7,8,9"</formula1>
    </dataValidation>
  </dataValidations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125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opLeftCell="A10" zoomScaleNormal="100" zoomScaleSheetLayoutView="100" workbookViewId="0">
      <selection activeCell="I39" sqref="I39"/>
    </sheetView>
  </sheetViews>
  <sheetFormatPr defaultColWidth="9.140625" defaultRowHeight="12.75" x14ac:dyDescent="0.2"/>
  <cols>
    <col min="1" max="1" width="0.85546875" style="43" customWidth="1"/>
    <col min="2" max="2" width="12.5703125" style="38" customWidth="1"/>
    <col min="3" max="4" width="3.7109375" style="39" customWidth="1"/>
    <col min="5" max="5" width="12.5703125" style="40" customWidth="1"/>
    <col min="6" max="7" width="3.7109375" style="38" customWidth="1"/>
    <col min="8" max="8" width="6.7109375" style="43" customWidth="1"/>
    <col min="9" max="9" width="12.7109375" style="43" customWidth="1"/>
    <col min="10" max="11" width="3.7109375" style="43" customWidth="1"/>
    <col min="12" max="12" width="12.7109375" style="43" customWidth="1"/>
    <col min="13" max="14" width="3.7109375" style="43" customWidth="1"/>
    <col min="15" max="15" width="6.7109375" style="43" customWidth="1"/>
    <col min="16" max="16" width="15.7109375" style="43" customWidth="1"/>
    <col min="17" max="18" width="3.7109375" style="43" customWidth="1"/>
    <col min="19" max="19" width="15.7109375" style="43" customWidth="1"/>
    <col min="20" max="21" width="3.7109375" style="43" customWidth="1"/>
    <col min="22" max="22" width="6.7109375" style="43" customWidth="1"/>
    <col min="23" max="23" width="15.7109375" style="43" customWidth="1"/>
    <col min="24" max="25" width="3.7109375" style="43" customWidth="1"/>
    <col min="26" max="26" width="15.7109375" style="43" customWidth="1"/>
    <col min="27" max="28" width="3.7109375" style="43" customWidth="1"/>
    <col min="29" max="29" width="6.7109375" style="43" customWidth="1"/>
    <col min="30" max="16384" width="9.140625" style="43"/>
  </cols>
  <sheetData>
    <row r="1" spans="1:30" ht="8.25" customHeight="1" x14ac:dyDescent="0.2">
      <c r="A1" s="123"/>
      <c r="B1" s="124"/>
      <c r="C1" s="125"/>
      <c r="D1" s="125"/>
      <c r="E1" s="126"/>
      <c r="F1" s="124"/>
      <c r="G1" s="124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</row>
    <row r="2" spans="1:30" ht="15.6" customHeight="1" x14ac:dyDescent="0.2">
      <c r="A2" s="123"/>
      <c r="B2" s="283" t="s">
        <v>68</v>
      </c>
      <c r="C2" s="284"/>
      <c r="D2" s="284"/>
      <c r="E2" s="284"/>
      <c r="F2" s="274"/>
      <c r="G2" s="275"/>
      <c r="H2" s="123"/>
      <c r="I2" s="283" t="s">
        <v>58</v>
      </c>
      <c r="J2" s="284"/>
      <c r="K2" s="284"/>
      <c r="L2" s="284"/>
      <c r="M2" s="274" t="s">
        <v>62</v>
      </c>
      <c r="N2" s="275"/>
      <c r="O2" s="123"/>
      <c r="P2" s="283" t="s">
        <v>59</v>
      </c>
      <c r="Q2" s="284"/>
      <c r="R2" s="284"/>
      <c r="S2" s="284"/>
      <c r="T2" s="274" t="s">
        <v>63</v>
      </c>
      <c r="U2" s="275"/>
      <c r="V2" s="123"/>
      <c r="W2" s="300" t="s">
        <v>196</v>
      </c>
      <c r="X2" s="301"/>
      <c r="Y2" s="301"/>
      <c r="Z2" s="301"/>
      <c r="AA2" s="302"/>
      <c r="AB2" s="123"/>
    </row>
    <row r="3" spans="1:30" ht="15.6" customHeight="1" x14ac:dyDescent="0.2">
      <c r="A3" s="123"/>
      <c r="B3" s="285"/>
      <c r="C3" s="286"/>
      <c r="D3" s="286"/>
      <c r="E3" s="286"/>
      <c r="F3" s="276"/>
      <c r="G3" s="277"/>
      <c r="H3" s="123"/>
      <c r="I3" s="285"/>
      <c r="J3" s="286"/>
      <c r="K3" s="286"/>
      <c r="L3" s="286"/>
      <c r="M3" s="276"/>
      <c r="N3" s="277"/>
      <c r="O3" s="123"/>
      <c r="P3" s="285"/>
      <c r="Q3" s="286"/>
      <c r="R3" s="286"/>
      <c r="S3" s="286"/>
      <c r="T3" s="276"/>
      <c r="U3" s="277"/>
      <c r="V3" s="123"/>
      <c r="W3" s="303"/>
      <c r="X3" s="304"/>
      <c r="Y3" s="304"/>
      <c r="Z3" s="304"/>
      <c r="AA3" s="305"/>
      <c r="AB3" s="123"/>
    </row>
    <row r="4" spans="1:30" ht="15.6" customHeight="1" x14ac:dyDescent="0.2">
      <c r="A4" s="123"/>
      <c r="B4" s="124"/>
      <c r="C4" s="125"/>
      <c r="D4" s="125"/>
      <c r="E4" s="126"/>
      <c r="F4" s="124"/>
      <c r="G4" s="124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303"/>
      <c r="X4" s="304"/>
      <c r="Y4" s="304"/>
      <c r="Z4" s="304"/>
      <c r="AA4" s="305"/>
      <c r="AB4" s="123"/>
    </row>
    <row r="5" spans="1:30" ht="15.6" customHeight="1" x14ac:dyDescent="0.2">
      <c r="A5" s="127"/>
      <c r="B5" s="128" t="s">
        <v>2</v>
      </c>
      <c r="C5" s="129">
        <v>4</v>
      </c>
      <c r="D5" s="129">
        <v>3</v>
      </c>
      <c r="E5" s="130" t="s">
        <v>3</v>
      </c>
      <c r="F5" s="129"/>
      <c r="G5" s="129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306"/>
      <c r="X5" s="307"/>
      <c r="Y5" s="307"/>
      <c r="Z5" s="307"/>
      <c r="AA5" s="308"/>
      <c r="AB5" s="123"/>
    </row>
    <row r="6" spans="1:30" ht="15.6" customHeight="1" x14ac:dyDescent="0.2">
      <c r="A6" s="123"/>
      <c r="B6" s="124"/>
      <c r="C6" s="125"/>
      <c r="D6" s="125"/>
      <c r="E6" s="126"/>
      <c r="F6" s="124"/>
      <c r="G6" s="124"/>
      <c r="H6" s="123"/>
      <c r="I6" s="128" t="str">
        <f>B5</f>
        <v>França</v>
      </c>
      <c r="J6" s="129"/>
      <c r="K6" s="129"/>
      <c r="L6" s="130" t="str">
        <f>B7</f>
        <v>Uruguai</v>
      </c>
      <c r="M6" s="129"/>
      <c r="N6" s="129"/>
      <c r="O6" s="123"/>
      <c r="P6" s="124"/>
      <c r="Q6" s="125"/>
      <c r="R6" s="125"/>
      <c r="S6" s="126"/>
      <c r="T6" s="124"/>
      <c r="U6" s="124"/>
      <c r="V6" s="123"/>
      <c r="W6" s="309" t="s">
        <v>116</v>
      </c>
      <c r="X6" s="310"/>
      <c r="Y6" s="310"/>
      <c r="Z6" s="310"/>
      <c r="AA6" s="311"/>
      <c r="AB6" s="123"/>
    </row>
    <row r="7" spans="1:30" ht="15.6" customHeight="1" x14ac:dyDescent="0.2">
      <c r="A7" s="123"/>
      <c r="B7" s="128" t="s">
        <v>1</v>
      </c>
      <c r="C7" s="129">
        <v>2</v>
      </c>
      <c r="D7" s="129">
        <v>1</v>
      </c>
      <c r="E7" s="130" t="s">
        <v>11</v>
      </c>
      <c r="F7" s="129"/>
      <c r="G7" s="129"/>
      <c r="H7" s="123"/>
      <c r="I7" s="123"/>
      <c r="J7" s="123"/>
      <c r="K7" s="123"/>
      <c r="L7" s="123"/>
      <c r="M7" s="123"/>
      <c r="N7" s="123"/>
      <c r="O7" s="123"/>
      <c r="P7" s="46" t="str">
        <f>CONCATENATE(I6,"/",L6)</f>
        <v>França/Uruguai</v>
      </c>
      <c r="Q7" s="46"/>
      <c r="R7" s="123"/>
      <c r="S7" s="46" t="str">
        <f>CONCATENATE(I10,"/",L10)</f>
        <v>Brasil/Bélgica</v>
      </c>
      <c r="T7" s="123"/>
      <c r="U7" s="123"/>
      <c r="V7" s="123"/>
      <c r="W7" s="312"/>
      <c r="X7" s="313"/>
      <c r="Y7" s="313"/>
      <c r="Z7" s="313"/>
      <c r="AA7" s="314"/>
      <c r="AB7" s="123"/>
    </row>
    <row r="8" spans="1:30" ht="15.6" customHeight="1" x14ac:dyDescent="0.2">
      <c r="A8" s="123"/>
      <c r="B8" s="124"/>
      <c r="C8" s="125"/>
      <c r="D8" s="125"/>
      <c r="E8" s="126"/>
      <c r="F8" s="124"/>
      <c r="G8" s="124"/>
      <c r="H8" s="123"/>
      <c r="I8" s="124"/>
      <c r="J8" s="125"/>
      <c r="K8" s="125"/>
      <c r="L8" s="126"/>
      <c r="M8" s="124"/>
      <c r="N8" s="124"/>
      <c r="O8" s="123"/>
      <c r="P8" s="128"/>
      <c r="Q8" s="129"/>
      <c r="R8" s="129"/>
      <c r="S8" s="130"/>
      <c r="T8" s="129"/>
      <c r="U8" s="129"/>
      <c r="V8" s="123"/>
      <c r="W8" s="315"/>
      <c r="X8" s="316"/>
      <c r="Y8" s="316"/>
      <c r="Z8" s="316"/>
      <c r="AA8" s="317"/>
      <c r="AB8" s="123"/>
    </row>
    <row r="9" spans="1:30" ht="15.6" customHeight="1" x14ac:dyDescent="0.2">
      <c r="A9" s="123"/>
      <c r="B9" s="128" t="s">
        <v>12</v>
      </c>
      <c r="C9" s="129">
        <v>2</v>
      </c>
      <c r="D9" s="129">
        <v>0</v>
      </c>
      <c r="E9" s="130" t="s">
        <v>0</v>
      </c>
      <c r="F9" s="129"/>
      <c r="G9" s="129"/>
      <c r="H9" s="123"/>
      <c r="I9" s="46"/>
      <c r="J9" s="46"/>
      <c r="K9" s="46"/>
      <c r="L9" s="46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</row>
    <row r="10" spans="1:30" ht="15.6" customHeight="1" x14ac:dyDescent="0.2">
      <c r="A10" s="123"/>
      <c r="B10" s="124"/>
      <c r="C10" s="125"/>
      <c r="D10" s="125"/>
      <c r="E10" s="126"/>
      <c r="F10" s="124"/>
      <c r="G10" s="124"/>
      <c r="H10" s="123"/>
      <c r="I10" s="128" t="str">
        <f>B9</f>
        <v>Brasil</v>
      </c>
      <c r="J10" s="129"/>
      <c r="K10" s="129"/>
      <c r="L10" s="130" t="str">
        <f>B11</f>
        <v>Bélgica</v>
      </c>
      <c r="M10" s="129"/>
      <c r="N10" s="129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</row>
    <row r="11" spans="1:30" ht="15.6" customHeight="1" x14ac:dyDescent="0.2">
      <c r="A11" s="123"/>
      <c r="B11" s="128" t="s">
        <v>81</v>
      </c>
      <c r="C11" s="129">
        <v>3</v>
      </c>
      <c r="D11" s="129">
        <v>2</v>
      </c>
      <c r="E11" s="130" t="s">
        <v>10</v>
      </c>
      <c r="F11" s="129"/>
      <c r="G11" s="129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283" t="s">
        <v>61</v>
      </c>
      <c r="X11" s="284"/>
      <c r="Y11" s="284"/>
      <c r="Z11" s="284"/>
      <c r="AA11" s="274" t="s">
        <v>64</v>
      </c>
      <c r="AB11" s="275"/>
    </row>
    <row r="12" spans="1:30" ht="15.6" customHeight="1" x14ac:dyDescent="0.2">
      <c r="A12" s="123"/>
      <c r="B12" s="124"/>
      <c r="C12" s="125"/>
      <c r="D12" s="125"/>
      <c r="E12" s="126"/>
      <c r="F12" s="124"/>
      <c r="G12" s="124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285"/>
      <c r="X12" s="286"/>
      <c r="Y12" s="286"/>
      <c r="Z12" s="286"/>
      <c r="AA12" s="276"/>
      <c r="AB12" s="277"/>
    </row>
    <row r="13" spans="1:30" ht="15.6" customHeight="1" x14ac:dyDescent="0.2">
      <c r="A13" s="123"/>
      <c r="B13" s="128" t="s">
        <v>14</v>
      </c>
      <c r="C13" s="129">
        <v>1</v>
      </c>
      <c r="D13" s="129">
        <v>1</v>
      </c>
      <c r="E13" s="130" t="s">
        <v>194</v>
      </c>
      <c r="F13" s="129">
        <v>3</v>
      </c>
      <c r="G13" s="129">
        <v>4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31"/>
      <c r="X13" s="132"/>
      <c r="Y13" s="132"/>
      <c r="Z13" s="133"/>
      <c r="AA13" s="132"/>
      <c r="AB13" s="132"/>
    </row>
    <row r="14" spans="1:30" ht="15.6" customHeight="1" x14ac:dyDescent="0.2">
      <c r="A14" s="123"/>
      <c r="B14" s="124"/>
      <c r="C14" s="125"/>
      <c r="D14" s="125"/>
      <c r="E14" s="126"/>
      <c r="F14" s="124"/>
      <c r="G14" s="124"/>
      <c r="H14" s="123"/>
      <c r="I14" s="128" t="str">
        <f>E13</f>
        <v>Russia</v>
      </c>
      <c r="J14" s="129"/>
      <c r="K14" s="129"/>
      <c r="L14" s="130" t="str">
        <f>B15</f>
        <v>Croácia</v>
      </c>
      <c r="M14" s="129"/>
      <c r="N14" s="129"/>
      <c r="O14" s="123"/>
      <c r="P14" s="123"/>
      <c r="Q14" s="123"/>
      <c r="R14" s="123"/>
      <c r="S14" s="123"/>
      <c r="T14" s="123"/>
      <c r="U14" s="123"/>
      <c r="V14" s="123"/>
      <c r="W14" s="46" t="str">
        <f>P7</f>
        <v>França/Uruguai</v>
      </c>
      <c r="X14" s="122"/>
      <c r="Y14" s="122"/>
      <c r="Z14" s="46" t="str">
        <f>P15</f>
        <v>Russia/Croácia</v>
      </c>
      <c r="AA14" s="123"/>
      <c r="AB14" s="123"/>
    </row>
    <row r="15" spans="1:30" ht="15.6" customHeight="1" x14ac:dyDescent="0.2">
      <c r="A15" s="123"/>
      <c r="B15" s="128" t="s">
        <v>83</v>
      </c>
      <c r="C15" s="129">
        <v>1</v>
      </c>
      <c r="D15" s="129">
        <v>1</v>
      </c>
      <c r="E15" s="130" t="s">
        <v>125</v>
      </c>
      <c r="F15" s="129">
        <v>3</v>
      </c>
      <c r="G15" s="129">
        <v>2</v>
      </c>
      <c r="H15" s="123"/>
      <c r="I15" s="123"/>
      <c r="J15" s="123"/>
      <c r="K15" s="123"/>
      <c r="L15" s="123"/>
      <c r="M15" s="123"/>
      <c r="N15" s="123"/>
      <c r="O15" s="123"/>
      <c r="P15" s="46" t="str">
        <f>CONCATENATE(I14,"/",L14)</f>
        <v>Russia/Croácia</v>
      </c>
      <c r="Q15" s="123"/>
      <c r="R15" s="46"/>
      <c r="S15" s="46" t="str">
        <f>CONCATENATE(I18,"/",L18)</f>
        <v>Suécia/Inglaterra</v>
      </c>
      <c r="T15" s="123"/>
      <c r="U15" s="123"/>
      <c r="V15" s="123"/>
      <c r="W15" s="46" t="str">
        <f>S7</f>
        <v>Brasil/Bélgica</v>
      </c>
      <c r="X15" s="122"/>
      <c r="Y15" s="122"/>
      <c r="Z15" s="46" t="str">
        <f>S15</f>
        <v>Suécia/Inglaterra</v>
      </c>
      <c r="AA15" s="123"/>
      <c r="AB15" s="123"/>
      <c r="AD15" s="123"/>
    </row>
    <row r="16" spans="1:30" ht="15.6" customHeight="1" x14ac:dyDescent="0.2">
      <c r="A16" s="123"/>
      <c r="B16" s="124"/>
      <c r="C16" s="125"/>
      <c r="D16" s="125"/>
      <c r="E16" s="126"/>
      <c r="F16" s="124"/>
      <c r="G16" s="124"/>
      <c r="H16" s="123"/>
      <c r="I16" s="123"/>
      <c r="J16" s="123"/>
      <c r="K16" s="123"/>
      <c r="L16" s="123"/>
      <c r="M16" s="123"/>
      <c r="N16" s="123"/>
      <c r="O16" s="123"/>
      <c r="P16" s="128"/>
      <c r="Q16" s="129"/>
      <c r="R16" s="129"/>
      <c r="S16" s="130"/>
      <c r="T16" s="129"/>
      <c r="U16" s="129"/>
      <c r="V16" s="123"/>
      <c r="W16" s="123"/>
      <c r="X16" s="123"/>
      <c r="Y16" s="123"/>
      <c r="Z16" s="123"/>
      <c r="AA16" s="123"/>
      <c r="AB16" s="123"/>
    </row>
    <row r="17" spans="1:28" ht="15.6" customHeight="1" x14ac:dyDescent="0.2">
      <c r="A17" s="123"/>
      <c r="B17" s="128" t="s">
        <v>133</v>
      </c>
      <c r="C17" s="129">
        <v>1</v>
      </c>
      <c r="D17" s="129">
        <v>0</v>
      </c>
      <c r="E17" s="130" t="s">
        <v>195</v>
      </c>
      <c r="F17" s="129"/>
      <c r="G17" s="129"/>
      <c r="H17" s="123"/>
      <c r="I17" s="46"/>
      <c r="J17" s="46"/>
      <c r="K17" s="46"/>
      <c r="L17" s="46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283" t="s">
        <v>60</v>
      </c>
      <c r="X17" s="284"/>
      <c r="Y17" s="284"/>
      <c r="Z17" s="284"/>
      <c r="AA17" s="274" t="s">
        <v>65</v>
      </c>
      <c r="AB17" s="275"/>
    </row>
    <row r="18" spans="1:28" ht="15.6" customHeight="1" x14ac:dyDescent="0.2">
      <c r="A18" s="123"/>
      <c r="B18" s="124"/>
      <c r="C18" s="125"/>
      <c r="D18" s="125"/>
      <c r="E18" s="126"/>
      <c r="F18" s="124"/>
      <c r="G18" s="124"/>
      <c r="H18" s="123"/>
      <c r="I18" s="128" t="str">
        <f>B17</f>
        <v>Suécia</v>
      </c>
      <c r="J18" s="129"/>
      <c r="K18" s="129"/>
      <c r="L18" s="130" t="str">
        <f>E19</f>
        <v>Inglaterra</v>
      </c>
      <c r="M18" s="129"/>
      <c r="N18" s="129"/>
      <c r="O18" s="123"/>
      <c r="P18" s="123"/>
      <c r="Q18" s="123"/>
      <c r="R18" s="123"/>
      <c r="S18" s="123"/>
      <c r="T18" s="123"/>
      <c r="U18" s="123"/>
      <c r="V18" s="123"/>
      <c r="W18" s="285"/>
      <c r="X18" s="286"/>
      <c r="Y18" s="286"/>
      <c r="Z18" s="286"/>
      <c r="AA18" s="276"/>
      <c r="AB18" s="277"/>
    </row>
    <row r="19" spans="1:28" ht="15.6" customHeight="1" x14ac:dyDescent="0.2">
      <c r="A19" s="123"/>
      <c r="B19" s="128" t="s">
        <v>79</v>
      </c>
      <c r="C19" s="129">
        <v>1</v>
      </c>
      <c r="D19" s="129">
        <v>1</v>
      </c>
      <c r="E19" s="130" t="s">
        <v>6</v>
      </c>
      <c r="F19" s="129"/>
      <c r="G19" s="129"/>
      <c r="H19" s="123"/>
      <c r="I19" s="123"/>
      <c r="J19" s="134" t="s">
        <v>66</v>
      </c>
      <c r="K19" s="123"/>
      <c r="L19" s="123"/>
      <c r="M19" s="293" t="s">
        <v>67</v>
      </c>
      <c r="N19" s="293"/>
      <c r="O19" s="123"/>
      <c r="P19" s="123"/>
      <c r="Q19" s="123"/>
      <c r="R19" s="123"/>
      <c r="S19" s="123"/>
      <c r="T19" s="123"/>
      <c r="U19" s="123"/>
      <c r="V19" s="123"/>
      <c r="W19" s="131"/>
      <c r="X19" s="132"/>
      <c r="Y19" s="132"/>
      <c r="Z19" s="133"/>
      <c r="AA19" s="132"/>
      <c r="AB19" s="132"/>
    </row>
    <row r="20" spans="1:28" ht="15.6" customHeight="1" x14ac:dyDescent="0.2">
      <c r="A20" s="135"/>
      <c r="B20" s="136"/>
      <c r="C20" s="134" t="s">
        <v>66</v>
      </c>
      <c r="D20" s="134"/>
      <c r="E20" s="137"/>
      <c r="F20" s="293" t="s">
        <v>67</v>
      </c>
      <c r="G20" s="293"/>
      <c r="H20" s="123"/>
      <c r="I20" s="123"/>
      <c r="J20" s="134"/>
      <c r="K20" s="123"/>
      <c r="L20" s="123"/>
      <c r="M20" s="184"/>
      <c r="N20" s="184"/>
      <c r="O20" s="123"/>
      <c r="P20" s="123"/>
      <c r="Q20" s="123"/>
      <c r="R20" s="123"/>
      <c r="S20" s="123"/>
      <c r="T20" s="123"/>
      <c r="U20" s="123"/>
      <c r="V20" s="123"/>
      <c r="W20" s="46" t="str">
        <f>P7</f>
        <v>França/Uruguai</v>
      </c>
      <c r="X20" s="122"/>
      <c r="Y20" s="122"/>
      <c r="Z20" s="46" t="str">
        <f>P15</f>
        <v>Russia/Croácia</v>
      </c>
      <c r="AA20" s="123"/>
      <c r="AB20" s="123"/>
    </row>
    <row r="21" spans="1:28" ht="15.6" customHeight="1" x14ac:dyDescent="0.2">
      <c r="A21" s="123"/>
      <c r="B21" s="124"/>
      <c r="C21" s="125"/>
      <c r="D21" s="125"/>
      <c r="E21" s="126"/>
      <c r="F21" s="124"/>
      <c r="G21" s="124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46" t="str">
        <f>S7</f>
        <v>Brasil/Bélgica</v>
      </c>
      <c r="X21" s="122"/>
      <c r="Y21" s="122"/>
      <c r="Z21" s="46" t="str">
        <f>S15</f>
        <v>Suécia/Inglaterra</v>
      </c>
      <c r="AA21" s="123"/>
      <c r="AB21" s="123"/>
    </row>
    <row r="22" spans="1:28" ht="15.6" customHeight="1" x14ac:dyDescent="0.2">
      <c r="A22" s="123"/>
      <c r="B22" s="123"/>
      <c r="C22" s="123"/>
      <c r="D22" s="123"/>
      <c r="E22" s="123"/>
      <c r="F22" s="123"/>
      <c r="G22" s="123"/>
      <c r="H22" s="123"/>
      <c r="I22" s="294" t="s">
        <v>205</v>
      </c>
      <c r="J22" s="138">
        <v>15</v>
      </c>
      <c r="K22" s="138" t="s">
        <v>199</v>
      </c>
      <c r="M22" s="138"/>
      <c r="N22" s="124"/>
      <c r="O22" s="123"/>
      <c r="P22" s="123"/>
      <c r="Q22" s="123"/>
      <c r="R22" s="123"/>
      <c r="S22" s="123"/>
      <c r="T22" s="123"/>
      <c r="U22" s="123"/>
      <c r="V22" s="123"/>
      <c r="W22" s="46"/>
      <c r="X22" s="123"/>
      <c r="Y22" s="123"/>
      <c r="Z22" s="46"/>
      <c r="AA22" s="123"/>
      <c r="AB22" s="123"/>
    </row>
    <row r="23" spans="1:28" ht="15.6" customHeight="1" x14ac:dyDescent="0.2">
      <c r="A23" s="123"/>
      <c r="F23" s="123"/>
      <c r="G23" s="123"/>
      <c r="H23" s="123"/>
      <c r="I23" s="295"/>
      <c r="J23" s="138">
        <v>6</v>
      </c>
      <c r="K23" s="138" t="s">
        <v>200</v>
      </c>
      <c r="M23" s="138"/>
      <c r="N23" s="124"/>
      <c r="O23" s="123"/>
      <c r="P23" s="123"/>
      <c r="Q23" s="123"/>
      <c r="R23" s="123"/>
      <c r="S23" s="123"/>
      <c r="T23" s="123"/>
      <c r="U23" s="123"/>
      <c r="V23" s="123"/>
      <c r="W23" s="281" t="s">
        <v>213</v>
      </c>
      <c r="X23" s="282"/>
      <c r="Y23" s="282"/>
      <c r="Z23" s="282"/>
      <c r="AA23" s="282"/>
      <c r="AB23" s="282"/>
    </row>
    <row r="24" spans="1:28" ht="15.6" customHeight="1" x14ac:dyDescent="0.2">
      <c r="A24" s="123"/>
      <c r="B24" s="123"/>
      <c r="C24" s="123"/>
      <c r="D24" s="123"/>
      <c r="E24" s="123"/>
      <c r="F24" s="123"/>
      <c r="G24" s="123"/>
      <c r="H24" s="123"/>
      <c r="I24" s="295"/>
      <c r="J24" s="124">
        <v>2</v>
      </c>
      <c r="K24" s="126" t="s">
        <v>202</v>
      </c>
      <c r="L24" s="138"/>
      <c r="M24" s="124"/>
      <c r="N24" s="124"/>
      <c r="O24" s="123"/>
      <c r="P24" s="123"/>
      <c r="Q24" s="123"/>
      <c r="R24" s="123"/>
      <c r="S24" s="123"/>
      <c r="V24" s="123"/>
      <c r="W24" s="188"/>
      <c r="X24" s="189"/>
      <c r="Y24" s="189"/>
      <c r="Z24" s="189"/>
      <c r="AA24" s="190"/>
      <c r="AB24" s="191"/>
    </row>
    <row r="25" spans="1:28" ht="15.6" customHeight="1" x14ac:dyDescent="0.2">
      <c r="A25" s="123"/>
      <c r="B25" s="123"/>
      <c r="C25" s="123"/>
      <c r="D25" s="123"/>
      <c r="E25" s="123"/>
      <c r="F25" s="123"/>
      <c r="G25" s="123"/>
      <c r="H25" s="123"/>
      <c r="I25" s="295"/>
      <c r="J25" s="124">
        <v>5</v>
      </c>
      <c r="K25" s="138" t="s">
        <v>203</v>
      </c>
      <c r="L25" s="126"/>
      <c r="M25" s="123"/>
      <c r="T25" s="123"/>
      <c r="U25" s="123"/>
      <c r="V25" s="123"/>
      <c r="W25" s="192"/>
      <c r="X25" s="193"/>
      <c r="Y25" s="193"/>
      <c r="Z25" s="193"/>
      <c r="AA25" s="194"/>
      <c r="AB25" s="195"/>
    </row>
    <row r="26" spans="1:28" ht="15.6" customHeight="1" x14ac:dyDescent="0.2">
      <c r="A26" s="123"/>
      <c r="B26" s="123"/>
      <c r="C26" s="123"/>
      <c r="D26" s="123"/>
      <c r="E26" s="123"/>
      <c r="F26" s="123"/>
      <c r="G26" s="123"/>
      <c r="H26" s="123"/>
      <c r="I26" s="296"/>
      <c r="J26" s="124">
        <v>10</v>
      </c>
      <c r="K26" s="126" t="s">
        <v>201</v>
      </c>
      <c r="M26" s="124"/>
      <c r="N26" s="124"/>
      <c r="O26" s="123"/>
      <c r="P26" s="123"/>
      <c r="Q26" s="123"/>
      <c r="R26" s="123"/>
      <c r="S26" s="123"/>
      <c r="T26" s="185"/>
      <c r="U26" s="185"/>
      <c r="V26" s="123"/>
      <c r="W26" s="123"/>
      <c r="AA26" s="123"/>
      <c r="AB26" s="123"/>
    </row>
    <row r="27" spans="1:28" ht="15.6" customHeight="1" x14ac:dyDescent="0.2">
      <c r="A27" s="123"/>
      <c r="B27" s="123"/>
      <c r="C27" s="123"/>
      <c r="D27" s="123"/>
      <c r="E27" s="123"/>
      <c r="F27" s="123"/>
      <c r="G27" s="123"/>
      <c r="H27" s="123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23"/>
      <c r="W27" s="281" t="s">
        <v>212</v>
      </c>
      <c r="X27" s="282"/>
      <c r="Y27" s="282"/>
      <c r="Z27" s="282"/>
      <c r="AA27" s="282"/>
      <c r="AB27" s="282"/>
    </row>
    <row r="28" spans="1:28" ht="15.6" customHeight="1" x14ac:dyDescent="0.2">
      <c r="A28" s="124"/>
      <c r="B28" s="126"/>
      <c r="C28" s="138"/>
      <c r="D28" s="124"/>
      <c r="E28" s="124"/>
      <c r="F28" s="123"/>
      <c r="G28" s="123"/>
      <c r="H28" s="123"/>
      <c r="I28" s="294" t="s">
        <v>198</v>
      </c>
      <c r="J28" s="43">
        <v>30</v>
      </c>
      <c r="K28" s="123" t="s">
        <v>214</v>
      </c>
      <c r="L28" s="185"/>
      <c r="M28" s="185"/>
      <c r="N28" s="185"/>
      <c r="O28" s="185"/>
      <c r="P28" s="185"/>
      <c r="Q28" s="185"/>
      <c r="R28" s="185"/>
      <c r="S28" s="185"/>
      <c r="T28" s="123"/>
      <c r="U28" s="123"/>
      <c r="V28" s="123"/>
      <c r="W28" s="188"/>
      <c r="X28" s="189"/>
      <c r="Y28" s="189"/>
      <c r="Z28" s="189"/>
      <c r="AA28" s="190"/>
      <c r="AB28" s="191"/>
    </row>
    <row r="29" spans="1:28" ht="15.6" customHeight="1" x14ac:dyDescent="0.2">
      <c r="A29" s="123"/>
      <c r="B29" s="123"/>
      <c r="C29" s="123"/>
      <c r="D29" s="123"/>
      <c r="E29" s="123"/>
      <c r="F29" s="123"/>
      <c r="G29" s="123"/>
      <c r="H29" s="123"/>
      <c r="I29" s="296"/>
      <c r="J29" s="43">
        <v>20</v>
      </c>
      <c r="K29" s="123" t="s">
        <v>215</v>
      </c>
      <c r="L29" s="138"/>
      <c r="M29" s="124"/>
      <c r="N29" s="124"/>
      <c r="O29" s="123"/>
      <c r="P29" s="123"/>
      <c r="Q29" s="123"/>
      <c r="R29" s="123"/>
      <c r="S29" s="123"/>
      <c r="T29" s="185"/>
      <c r="U29" s="185"/>
      <c r="V29" s="123"/>
      <c r="W29" s="192"/>
      <c r="X29" s="193"/>
      <c r="Y29" s="193"/>
      <c r="Z29" s="193"/>
      <c r="AA29" s="194"/>
      <c r="AB29" s="195"/>
    </row>
    <row r="30" spans="1:28" ht="15.6" customHeight="1" x14ac:dyDescent="0.2">
      <c r="A30" s="123"/>
      <c r="B30" s="123"/>
      <c r="C30" s="123"/>
      <c r="D30" s="123"/>
      <c r="E30" s="123"/>
      <c r="F30" s="123"/>
      <c r="G30" s="123"/>
      <c r="H30" s="123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23"/>
      <c r="U30" s="123"/>
      <c r="V30" s="123"/>
      <c r="W30" s="318" t="s">
        <v>216</v>
      </c>
      <c r="X30" s="318"/>
      <c r="Y30" s="318"/>
      <c r="Z30" s="318"/>
      <c r="AA30" s="318"/>
      <c r="AB30" s="318"/>
    </row>
    <row r="31" spans="1:28" ht="15.6" customHeight="1" x14ac:dyDescent="0.2">
      <c r="A31" s="123"/>
      <c r="B31" s="123"/>
      <c r="C31" s="123"/>
      <c r="D31" s="123"/>
      <c r="E31" s="123"/>
      <c r="F31" s="123"/>
      <c r="G31" s="123"/>
      <c r="H31" s="123"/>
      <c r="I31" s="297" t="s">
        <v>204</v>
      </c>
      <c r="K31" s="186" t="s">
        <v>70</v>
      </c>
      <c r="L31" s="138"/>
      <c r="M31" s="124"/>
      <c r="N31" s="124"/>
      <c r="O31" s="123"/>
      <c r="P31" s="123"/>
      <c r="Q31" s="123"/>
      <c r="R31" s="123"/>
      <c r="S31" s="123"/>
      <c r="T31" s="123"/>
      <c r="U31" s="123"/>
      <c r="V31" s="123"/>
      <c r="W31" s="319"/>
      <c r="X31" s="319"/>
      <c r="Y31" s="319"/>
      <c r="Z31" s="319"/>
      <c r="AA31" s="319"/>
      <c r="AB31" s="319"/>
    </row>
    <row r="32" spans="1:28" ht="15.6" customHeight="1" x14ac:dyDescent="0.2">
      <c r="A32" s="123"/>
      <c r="B32" s="123"/>
      <c r="C32" s="123"/>
      <c r="D32" s="123"/>
      <c r="E32" s="123"/>
      <c r="F32" s="123"/>
      <c r="G32" s="123"/>
      <c r="H32" s="123"/>
      <c r="I32" s="298"/>
      <c r="K32" s="123" t="s">
        <v>71</v>
      </c>
      <c r="L32" s="126"/>
      <c r="M32" s="124"/>
      <c r="N32" s="124"/>
      <c r="O32" s="123"/>
      <c r="P32" s="123"/>
      <c r="Q32" s="123"/>
      <c r="R32" s="123"/>
      <c r="S32" s="123"/>
      <c r="V32" s="123"/>
      <c r="W32" s="319"/>
      <c r="X32" s="319"/>
      <c r="Y32" s="319"/>
      <c r="Z32" s="319"/>
      <c r="AA32" s="319"/>
      <c r="AB32" s="319"/>
    </row>
    <row r="33" spans="1:29" ht="15.6" customHeight="1" x14ac:dyDescent="0.2">
      <c r="A33" s="123"/>
      <c r="B33" s="123"/>
      <c r="C33" s="123"/>
      <c r="D33" s="123"/>
      <c r="E33" s="123"/>
      <c r="F33" s="123"/>
      <c r="G33" s="123"/>
      <c r="H33" s="123"/>
      <c r="I33" s="299"/>
      <c r="K33" s="123" t="s">
        <v>197</v>
      </c>
      <c r="T33" s="123"/>
      <c r="U33" s="123"/>
      <c r="V33" s="124"/>
      <c r="Z33" s="290" t="s">
        <v>69</v>
      </c>
      <c r="AA33" s="291"/>
      <c r="AB33" s="292"/>
    </row>
    <row r="34" spans="1:29" ht="15.6" customHeight="1" x14ac:dyDescent="0.2">
      <c r="A34" s="123"/>
      <c r="B34" s="123"/>
      <c r="C34" s="123"/>
      <c r="D34" s="123"/>
      <c r="E34" s="123"/>
      <c r="F34" s="123"/>
      <c r="G34" s="123"/>
      <c r="H34" s="123"/>
      <c r="L34" s="123"/>
      <c r="T34" s="123"/>
      <c r="U34" s="123"/>
      <c r="V34" s="123"/>
      <c r="W34" s="126" t="s">
        <v>211</v>
      </c>
      <c r="X34" s="123"/>
      <c r="Y34" s="123"/>
      <c r="Z34" s="287" t="s">
        <v>207</v>
      </c>
      <c r="AA34" s="288"/>
      <c r="AB34" s="289"/>
      <c r="AC34" s="45"/>
    </row>
    <row r="35" spans="1:29" ht="15.6" customHeight="1" x14ac:dyDescent="0.2">
      <c r="A35" s="123"/>
      <c r="B35" s="123"/>
      <c r="C35" s="123"/>
      <c r="D35" s="123"/>
      <c r="E35" s="123"/>
      <c r="F35" s="123"/>
      <c r="G35" s="123"/>
      <c r="H35" s="123"/>
      <c r="I35" s="196" t="s">
        <v>210</v>
      </c>
      <c r="J35" s="123"/>
      <c r="K35" s="123"/>
      <c r="L35" s="123"/>
      <c r="W35" s="126" t="s">
        <v>206</v>
      </c>
      <c r="X35" s="126"/>
      <c r="Y35" s="126"/>
      <c r="Z35" s="287" t="s">
        <v>208</v>
      </c>
      <c r="AA35" s="288"/>
      <c r="AB35" s="289"/>
      <c r="AC35" s="45"/>
    </row>
    <row r="36" spans="1:29" ht="15.6" customHeight="1" x14ac:dyDescent="0.2">
      <c r="A36" s="123"/>
      <c r="B36" s="123"/>
      <c r="C36" s="123"/>
      <c r="D36" s="123"/>
      <c r="E36" s="123"/>
      <c r="F36" s="123"/>
      <c r="G36" s="123"/>
      <c r="H36" s="123"/>
      <c r="L36" s="126"/>
      <c r="M36" s="124"/>
      <c r="N36" s="124"/>
      <c r="O36" s="123"/>
      <c r="P36" s="123"/>
      <c r="Q36" s="123"/>
      <c r="R36" s="123"/>
      <c r="S36" s="123"/>
      <c r="V36" s="123"/>
      <c r="X36" s="187"/>
      <c r="Y36" s="187"/>
      <c r="Z36" s="278" t="s">
        <v>209</v>
      </c>
      <c r="AA36" s="279"/>
      <c r="AB36" s="280"/>
    </row>
    <row r="37" spans="1:29" ht="15" customHeight="1" x14ac:dyDescent="0.2">
      <c r="L37" s="123"/>
      <c r="M37" s="123"/>
      <c r="N37" s="123"/>
      <c r="O37" s="123"/>
      <c r="P37" s="123"/>
      <c r="Q37" s="123"/>
      <c r="R37" s="123"/>
      <c r="S37" s="123"/>
    </row>
    <row r="38" spans="1:29" ht="15" customHeight="1" x14ac:dyDescent="0.2">
      <c r="L38" s="123"/>
      <c r="M38" s="123"/>
      <c r="N38" s="123"/>
      <c r="O38" s="123"/>
      <c r="P38" s="123"/>
      <c r="Q38" s="123"/>
      <c r="R38" s="123"/>
      <c r="S38" s="123"/>
    </row>
    <row r="39" spans="1:29" ht="15" customHeight="1" x14ac:dyDescent="0.2"/>
    <row r="40" spans="1:29" ht="15" customHeight="1" x14ac:dyDescent="0.2"/>
    <row r="41" spans="1:29" ht="15" customHeight="1" x14ac:dyDescent="0.2"/>
    <row r="42" spans="1:29" ht="15" customHeight="1" x14ac:dyDescent="0.2"/>
    <row r="43" spans="1:29" ht="15" customHeight="1" x14ac:dyDescent="0.2"/>
  </sheetData>
  <mergeCells count="25">
    <mergeCell ref="B2:E3"/>
    <mergeCell ref="F2:G3"/>
    <mergeCell ref="Z33:AB33"/>
    <mergeCell ref="P2:S3"/>
    <mergeCell ref="F20:G20"/>
    <mergeCell ref="I2:L3"/>
    <mergeCell ref="I22:I26"/>
    <mergeCell ref="I28:I29"/>
    <mergeCell ref="W23:AB23"/>
    <mergeCell ref="I31:I33"/>
    <mergeCell ref="W2:AA5"/>
    <mergeCell ref="M19:N19"/>
    <mergeCell ref="W6:AA6"/>
    <mergeCell ref="W7:AA8"/>
    <mergeCell ref="W30:AB32"/>
    <mergeCell ref="AA11:AB12"/>
    <mergeCell ref="M2:N3"/>
    <mergeCell ref="T2:U3"/>
    <mergeCell ref="Z36:AB36"/>
    <mergeCell ref="W27:AB27"/>
    <mergeCell ref="AA17:AB18"/>
    <mergeCell ref="W17:Z18"/>
    <mergeCell ref="Z34:AB34"/>
    <mergeCell ref="Z35:AB35"/>
    <mergeCell ref="W11:Z12"/>
  </mergeCells>
  <phoneticPr fontId="13" type="noConversion"/>
  <conditionalFormatting sqref="J18 J14 J10 J6">
    <cfRule type="expression" dxfId="161" priority="207" stopIfTrue="1">
      <formula>IF(AND($J6&gt;$K6,ISNUMBER($J6),ISNUMBER($K6)),1,0)</formula>
    </cfRule>
  </conditionalFormatting>
  <conditionalFormatting sqref="K18 K14 K10 K6">
    <cfRule type="expression" dxfId="160" priority="211" stopIfTrue="1">
      <formula>IF(AND($J6&lt;$K6,ISNUMBER($J6),ISNUMBER($K6)),1,0)</formula>
    </cfRule>
  </conditionalFormatting>
  <conditionalFormatting sqref="M18 M14 M10 M6">
    <cfRule type="expression" dxfId="159" priority="215" stopIfTrue="1">
      <formula>IF(AND($M6&gt;$N6,ISNUMBER($M6),ISNUMBER($N6)),1,0)</formula>
    </cfRule>
  </conditionalFormatting>
  <conditionalFormatting sqref="N18 N14 N10 N6">
    <cfRule type="expression" dxfId="158" priority="219" stopIfTrue="1">
      <formula>IF(AND($M6&lt;$N6,ISNUMBER($M6),ISNUMBER($N6)),1,0)</formula>
    </cfRule>
  </conditionalFormatting>
  <conditionalFormatting sqref="I14 I10 I6">
    <cfRule type="expression" dxfId="157" priority="225" stopIfTrue="1">
      <formula>IF($I6=#REF!,1,0)</formula>
    </cfRule>
    <cfRule type="expression" dxfId="156" priority="226" stopIfTrue="1">
      <formula>IF($L6=#REF!,1,0)</formula>
    </cfRule>
  </conditionalFormatting>
  <conditionalFormatting sqref="L14 L6">
    <cfRule type="expression" dxfId="155" priority="233" stopIfTrue="1">
      <formula>IF($L6=#REF!,1,0)</formula>
    </cfRule>
    <cfRule type="expression" dxfId="154" priority="234" stopIfTrue="1">
      <formula>IF($I6=#REF!,1,0)</formula>
    </cfRule>
  </conditionalFormatting>
  <conditionalFormatting sqref="Q16 Q8">
    <cfRule type="expression" dxfId="153" priority="235" stopIfTrue="1">
      <formula>IF(AND($Q8&gt;$R8,ISNUMBER($Q8),ISNUMBER($R8)),1,0)</formula>
    </cfRule>
  </conditionalFormatting>
  <conditionalFormatting sqref="R16 R8">
    <cfRule type="expression" dxfId="152" priority="238" stopIfTrue="1">
      <formula>IF(AND($Q8&lt;$R8,ISNUMBER($Q8),ISNUMBER($R8)),1,0)</formula>
    </cfRule>
  </conditionalFormatting>
  <conditionalFormatting sqref="T16 T8">
    <cfRule type="expression" dxfId="151" priority="241" stopIfTrue="1">
      <formula>IF(AND($T8&gt;$U8,ISNUMBER($T8),ISNUMBER($U8)),1,0)</formula>
    </cfRule>
  </conditionalFormatting>
  <conditionalFormatting sqref="U16 U8">
    <cfRule type="expression" dxfId="150" priority="244" stopIfTrue="1">
      <formula>IF(AND($T8&lt;$U8,ISNUMBER($T8),ISNUMBER($U8)),1,0)</formula>
    </cfRule>
  </conditionalFormatting>
  <conditionalFormatting sqref="P16 P8">
    <cfRule type="expression" dxfId="149" priority="247" stopIfTrue="1">
      <formula>IF($P8=#REF!,1,0)</formula>
    </cfRule>
    <cfRule type="expression" dxfId="148" priority="248" stopIfTrue="1">
      <formula>IF($S8=#REF!,1,0)</formula>
    </cfRule>
  </conditionalFormatting>
  <conditionalFormatting sqref="S16 S8">
    <cfRule type="expression" dxfId="147" priority="253" stopIfTrue="1">
      <formula>IF($S8=#REF!,1,0)</formula>
    </cfRule>
    <cfRule type="expression" dxfId="146" priority="254" stopIfTrue="1">
      <formula>IF($P8=#REF!,1,0)</formula>
    </cfRule>
  </conditionalFormatting>
  <conditionalFormatting sqref="X13 AA13">
    <cfRule type="expression" dxfId="145" priority="291" stopIfTrue="1">
      <formula>IF(AND(#REF!&gt;#REF!,ISNUMBER(#REF!),ISNUMBER(#REF!)),1,0)</formula>
    </cfRule>
  </conditionalFormatting>
  <conditionalFormatting sqref="Y13 AB13">
    <cfRule type="expression" dxfId="144" priority="292" stopIfTrue="1">
      <formula>IF(AND(#REF!&lt;#REF!,ISNUMBER(#REF!),ISNUMBER(#REF!)),1,0)</formula>
    </cfRule>
  </conditionalFormatting>
  <conditionalFormatting sqref="W13 Z13">
    <cfRule type="expression" dxfId="143" priority="295" stopIfTrue="1">
      <formula>IF(#REF!=#REF!,1,0)</formula>
    </cfRule>
    <cfRule type="expression" dxfId="142" priority="296" stopIfTrue="1">
      <formula>IF(#REF!=#REF!,1,0)</formula>
    </cfRule>
  </conditionalFormatting>
  <conditionalFormatting sqref="X19 AA19">
    <cfRule type="expression" dxfId="141" priority="299" stopIfTrue="1">
      <formula>IF(AND(#REF!&gt;#REF!,ISNUMBER(#REF!),ISNUMBER(#REF!)),1,0)</formula>
    </cfRule>
  </conditionalFormatting>
  <conditionalFormatting sqref="Y19 AB19">
    <cfRule type="expression" dxfId="140" priority="300" stopIfTrue="1">
      <formula>IF(AND(#REF!&lt;#REF!,ISNUMBER(#REF!),ISNUMBER(#REF!)),1,0)</formula>
    </cfRule>
  </conditionalFormatting>
  <conditionalFormatting sqref="W19 Z19">
    <cfRule type="expression" dxfId="139" priority="303" stopIfTrue="1">
      <formula>IF(#REF!=#REF!,1,0)</formula>
    </cfRule>
    <cfRule type="expression" dxfId="138" priority="304" stopIfTrue="1">
      <formula>IF(#REF!=#REF!,1,0)</formula>
    </cfRule>
  </conditionalFormatting>
  <conditionalFormatting sqref="C5">
    <cfRule type="expression" dxfId="137" priority="63" stopIfTrue="1">
      <formula>IF(AND($J5&gt;$K5,ISNUMBER($J5),ISNUMBER($K5)),1,0)</formula>
    </cfRule>
  </conditionalFormatting>
  <conditionalFormatting sqref="D5">
    <cfRule type="expression" dxfId="136" priority="64" stopIfTrue="1">
      <formula>IF(AND($J5&lt;$K5,ISNUMBER($J5),ISNUMBER($K5)),1,0)</formula>
    </cfRule>
  </conditionalFormatting>
  <conditionalFormatting sqref="F5">
    <cfRule type="expression" dxfId="135" priority="65" stopIfTrue="1">
      <formula>IF(AND($M5&gt;$N5,ISNUMBER($M5),ISNUMBER($N5)),1,0)</formula>
    </cfRule>
  </conditionalFormatting>
  <conditionalFormatting sqref="G5">
    <cfRule type="expression" dxfId="134" priority="66" stopIfTrue="1">
      <formula>IF(AND($M5&lt;$N5,ISNUMBER($M5),ISNUMBER($N5)),1,0)</formula>
    </cfRule>
  </conditionalFormatting>
  <conditionalFormatting sqref="B5">
    <cfRule type="expression" dxfId="133" priority="67" stopIfTrue="1">
      <formula>IF($I5=#REF!,1,0)</formula>
    </cfRule>
    <cfRule type="expression" dxfId="132" priority="68" stopIfTrue="1">
      <formula>IF($L5=#REF!,1,0)</formula>
    </cfRule>
  </conditionalFormatting>
  <conditionalFormatting sqref="E5">
    <cfRule type="expression" dxfId="131" priority="69" stopIfTrue="1">
      <formula>IF($L5=#REF!,1,0)</formula>
    </cfRule>
    <cfRule type="expression" dxfId="130" priority="70" stopIfTrue="1">
      <formula>IF($I5=#REF!,1,0)</formula>
    </cfRule>
  </conditionalFormatting>
  <conditionalFormatting sqref="C7">
    <cfRule type="expression" dxfId="129" priority="55" stopIfTrue="1">
      <formula>IF(AND($J7&gt;$K7,ISNUMBER($J7),ISNUMBER($K7)),1,0)</formula>
    </cfRule>
  </conditionalFormatting>
  <conditionalFormatting sqref="D7">
    <cfRule type="expression" dxfId="128" priority="56" stopIfTrue="1">
      <formula>IF(AND($J7&lt;$K7,ISNUMBER($J7),ISNUMBER($K7)),1,0)</formula>
    </cfRule>
  </conditionalFormatting>
  <conditionalFormatting sqref="F7">
    <cfRule type="expression" dxfId="127" priority="57" stopIfTrue="1">
      <formula>IF(AND($M7&gt;$N7,ISNUMBER($M7),ISNUMBER($N7)),1,0)</formula>
    </cfRule>
  </conditionalFormatting>
  <conditionalFormatting sqref="G7">
    <cfRule type="expression" dxfId="126" priority="58" stopIfTrue="1">
      <formula>IF(AND($M7&lt;$N7,ISNUMBER($M7),ISNUMBER($N7)),1,0)</formula>
    </cfRule>
  </conditionalFormatting>
  <conditionalFormatting sqref="B7">
    <cfRule type="expression" dxfId="125" priority="59" stopIfTrue="1">
      <formula>IF($I7=#REF!,1,0)</formula>
    </cfRule>
    <cfRule type="expression" dxfId="124" priority="60" stopIfTrue="1">
      <formula>IF($L7=#REF!,1,0)</formula>
    </cfRule>
  </conditionalFormatting>
  <conditionalFormatting sqref="E7">
    <cfRule type="expression" dxfId="123" priority="61" stopIfTrue="1">
      <formula>IF($L7=#REF!,1,0)</formula>
    </cfRule>
    <cfRule type="expression" dxfId="122" priority="62" stopIfTrue="1">
      <formula>IF($I7=#REF!,1,0)</formula>
    </cfRule>
  </conditionalFormatting>
  <conditionalFormatting sqref="C9">
    <cfRule type="expression" dxfId="121" priority="47" stopIfTrue="1">
      <formula>IF(AND($J9&gt;$K9,ISNUMBER($J9),ISNUMBER($K9)),1,0)</formula>
    </cfRule>
  </conditionalFormatting>
  <conditionalFormatting sqref="D9">
    <cfRule type="expression" dxfId="120" priority="48" stopIfTrue="1">
      <formula>IF(AND($J9&lt;$K9,ISNUMBER($J9),ISNUMBER($K9)),1,0)</formula>
    </cfRule>
  </conditionalFormatting>
  <conditionalFormatting sqref="F9">
    <cfRule type="expression" dxfId="119" priority="49" stopIfTrue="1">
      <formula>IF(AND($M9&gt;$N9,ISNUMBER($M9),ISNUMBER($N9)),1,0)</formula>
    </cfRule>
  </conditionalFormatting>
  <conditionalFormatting sqref="G9">
    <cfRule type="expression" dxfId="118" priority="50" stopIfTrue="1">
      <formula>IF(AND($M9&lt;$N9,ISNUMBER($M9),ISNUMBER($N9)),1,0)</formula>
    </cfRule>
  </conditionalFormatting>
  <conditionalFormatting sqref="B9">
    <cfRule type="expression" dxfId="117" priority="51" stopIfTrue="1">
      <formula>IF($I9=#REF!,1,0)</formula>
    </cfRule>
    <cfRule type="expression" dxfId="116" priority="52" stopIfTrue="1">
      <formula>IF($L9=#REF!,1,0)</formula>
    </cfRule>
  </conditionalFormatting>
  <conditionalFormatting sqref="E9">
    <cfRule type="expression" dxfId="115" priority="53" stopIfTrue="1">
      <formula>IF($L9=#REF!,1,0)</formula>
    </cfRule>
    <cfRule type="expression" dxfId="114" priority="54" stopIfTrue="1">
      <formula>IF($I9=#REF!,1,0)</formula>
    </cfRule>
  </conditionalFormatting>
  <conditionalFormatting sqref="C11">
    <cfRule type="expression" dxfId="113" priority="39" stopIfTrue="1">
      <formula>IF(AND($J11&gt;$K11,ISNUMBER($J11),ISNUMBER($K11)),1,0)</formula>
    </cfRule>
  </conditionalFormatting>
  <conditionalFormatting sqref="D11">
    <cfRule type="expression" dxfId="112" priority="40" stopIfTrue="1">
      <formula>IF(AND($J11&lt;$K11,ISNUMBER($J11),ISNUMBER($K11)),1,0)</formula>
    </cfRule>
  </conditionalFormatting>
  <conditionalFormatting sqref="F11">
    <cfRule type="expression" dxfId="111" priority="41" stopIfTrue="1">
      <formula>IF(AND($M11&gt;$N11,ISNUMBER($M11),ISNUMBER($N11)),1,0)</formula>
    </cfRule>
  </conditionalFormatting>
  <conditionalFormatting sqref="G11">
    <cfRule type="expression" dxfId="110" priority="42" stopIfTrue="1">
      <formula>IF(AND($M11&lt;$N11,ISNUMBER($M11),ISNUMBER($N11)),1,0)</formula>
    </cfRule>
  </conditionalFormatting>
  <conditionalFormatting sqref="B11">
    <cfRule type="expression" dxfId="109" priority="43" stopIfTrue="1">
      <formula>IF($I11=#REF!,1,0)</formula>
    </cfRule>
    <cfRule type="expression" dxfId="108" priority="44" stopIfTrue="1">
      <formula>IF($L11=#REF!,1,0)</formula>
    </cfRule>
  </conditionalFormatting>
  <conditionalFormatting sqref="E11">
    <cfRule type="expression" dxfId="107" priority="45" stopIfTrue="1">
      <formula>IF($L11=#REF!,1,0)</formula>
    </cfRule>
    <cfRule type="expression" dxfId="106" priority="46" stopIfTrue="1">
      <formula>IF($I11=#REF!,1,0)</formula>
    </cfRule>
  </conditionalFormatting>
  <conditionalFormatting sqref="C13">
    <cfRule type="expression" dxfId="105" priority="31" stopIfTrue="1">
      <formula>IF(AND($J13&gt;$K13,ISNUMBER($J13),ISNUMBER($K13)),1,0)</formula>
    </cfRule>
  </conditionalFormatting>
  <conditionalFormatting sqref="D13">
    <cfRule type="expression" dxfId="104" priority="32" stopIfTrue="1">
      <formula>IF(AND($J13&lt;$K13,ISNUMBER($J13),ISNUMBER($K13)),1,0)</formula>
    </cfRule>
  </conditionalFormatting>
  <conditionalFormatting sqref="F13">
    <cfRule type="expression" dxfId="103" priority="33" stopIfTrue="1">
      <formula>IF(AND($M13&gt;$N13,ISNUMBER($M13),ISNUMBER($N13)),1,0)</formula>
    </cfRule>
  </conditionalFormatting>
  <conditionalFormatting sqref="G13">
    <cfRule type="expression" dxfId="102" priority="34" stopIfTrue="1">
      <formula>IF(AND($M13&lt;$N13,ISNUMBER($M13),ISNUMBER($N13)),1,0)</formula>
    </cfRule>
  </conditionalFormatting>
  <conditionalFormatting sqref="B13">
    <cfRule type="expression" dxfId="101" priority="35" stopIfTrue="1">
      <formula>IF($I13=#REF!,1,0)</formula>
    </cfRule>
    <cfRule type="expression" dxfId="100" priority="36" stopIfTrue="1">
      <formula>IF($L13=#REF!,1,0)</formula>
    </cfRule>
  </conditionalFormatting>
  <conditionalFormatting sqref="E13">
    <cfRule type="expression" dxfId="99" priority="37" stopIfTrue="1">
      <formula>IF($L13=#REF!,1,0)</formula>
    </cfRule>
    <cfRule type="expression" dxfId="98" priority="38" stopIfTrue="1">
      <formula>IF($I13=#REF!,1,0)</formula>
    </cfRule>
  </conditionalFormatting>
  <conditionalFormatting sqref="C15">
    <cfRule type="expression" dxfId="97" priority="23" stopIfTrue="1">
      <formula>IF(AND($J15&gt;$K15,ISNUMBER($J15),ISNUMBER($K15)),1,0)</formula>
    </cfRule>
  </conditionalFormatting>
  <conditionalFormatting sqref="D15">
    <cfRule type="expression" dxfId="96" priority="24" stopIfTrue="1">
      <formula>IF(AND($J15&lt;$K15,ISNUMBER($J15),ISNUMBER($K15)),1,0)</formula>
    </cfRule>
  </conditionalFormatting>
  <conditionalFormatting sqref="F15">
    <cfRule type="expression" dxfId="95" priority="25" stopIfTrue="1">
      <formula>IF(AND($M15&gt;$N15,ISNUMBER($M15),ISNUMBER($N15)),1,0)</formula>
    </cfRule>
  </conditionalFormatting>
  <conditionalFormatting sqref="G15">
    <cfRule type="expression" dxfId="94" priority="26" stopIfTrue="1">
      <formula>IF(AND($M15&lt;$N15,ISNUMBER($M15),ISNUMBER($N15)),1,0)</formula>
    </cfRule>
  </conditionalFormatting>
  <conditionalFormatting sqref="B15">
    <cfRule type="expression" dxfId="93" priority="27" stopIfTrue="1">
      <formula>IF($I15=#REF!,1,0)</formula>
    </cfRule>
    <cfRule type="expression" dxfId="92" priority="28" stopIfTrue="1">
      <formula>IF($L15=#REF!,1,0)</formula>
    </cfRule>
  </conditionalFormatting>
  <conditionalFormatting sqref="E15">
    <cfRule type="expression" dxfId="91" priority="29" stopIfTrue="1">
      <formula>IF($L15=#REF!,1,0)</formula>
    </cfRule>
    <cfRule type="expression" dxfId="90" priority="30" stopIfTrue="1">
      <formula>IF($I15=#REF!,1,0)</formula>
    </cfRule>
  </conditionalFormatting>
  <conditionalFormatting sqref="C17">
    <cfRule type="expression" dxfId="89" priority="15" stopIfTrue="1">
      <formula>IF(AND($J17&gt;$K17,ISNUMBER($J17),ISNUMBER($K17)),1,0)</formula>
    </cfRule>
  </conditionalFormatting>
  <conditionalFormatting sqref="D17">
    <cfRule type="expression" dxfId="88" priority="16" stopIfTrue="1">
      <formula>IF(AND($J17&lt;$K17,ISNUMBER($J17),ISNUMBER($K17)),1,0)</formula>
    </cfRule>
  </conditionalFormatting>
  <conditionalFormatting sqref="F17">
    <cfRule type="expression" dxfId="87" priority="17" stopIfTrue="1">
      <formula>IF(AND($M17&gt;$N17,ISNUMBER($M17),ISNUMBER($N17)),1,0)</formula>
    </cfRule>
  </conditionalFormatting>
  <conditionalFormatting sqref="G17">
    <cfRule type="expression" dxfId="86" priority="18" stopIfTrue="1">
      <formula>IF(AND($M17&lt;$N17,ISNUMBER($M17),ISNUMBER($N17)),1,0)</formula>
    </cfRule>
  </conditionalFormatting>
  <conditionalFormatting sqref="B17">
    <cfRule type="expression" dxfId="85" priority="19" stopIfTrue="1">
      <formula>IF($I17=#REF!,1,0)</formula>
    </cfRule>
    <cfRule type="expression" dxfId="84" priority="20" stopIfTrue="1">
      <formula>IF($L17=#REF!,1,0)</formula>
    </cfRule>
  </conditionalFormatting>
  <conditionalFormatting sqref="E17">
    <cfRule type="expression" dxfId="83" priority="21" stopIfTrue="1">
      <formula>IF($L17=#REF!,1,0)</formula>
    </cfRule>
    <cfRule type="expression" dxfId="82" priority="22" stopIfTrue="1">
      <formula>IF($I17=#REF!,1,0)</formula>
    </cfRule>
  </conditionalFormatting>
  <conditionalFormatting sqref="C19">
    <cfRule type="expression" dxfId="81" priority="7" stopIfTrue="1">
      <formula>IF(AND($J19&gt;$K19,ISNUMBER($J19),ISNUMBER($K19)),1,0)</formula>
    </cfRule>
  </conditionalFormatting>
  <conditionalFormatting sqref="D19">
    <cfRule type="expression" dxfId="80" priority="8" stopIfTrue="1">
      <formula>IF(AND($J19&lt;$K19,ISNUMBER($J19),ISNUMBER($K19)),1,0)</formula>
    </cfRule>
  </conditionalFormatting>
  <conditionalFormatting sqref="F19">
    <cfRule type="expression" dxfId="79" priority="9" stopIfTrue="1">
      <formula>IF(AND($M19&gt;$N19,ISNUMBER($M19),ISNUMBER($N19)),1,0)</formula>
    </cfRule>
  </conditionalFormatting>
  <conditionalFormatting sqref="G19">
    <cfRule type="expression" dxfId="78" priority="10" stopIfTrue="1">
      <formula>IF(AND($M19&lt;$N19,ISNUMBER($M19),ISNUMBER($N19)),1,0)</formula>
    </cfRule>
  </conditionalFormatting>
  <conditionalFormatting sqref="B19">
    <cfRule type="expression" dxfId="77" priority="11" stopIfTrue="1">
      <formula>IF($I19=#REF!,1,0)</formula>
    </cfRule>
    <cfRule type="expression" dxfId="76" priority="12" stopIfTrue="1">
      <formula>IF($L19=#REF!,1,0)</formula>
    </cfRule>
  </conditionalFormatting>
  <conditionalFormatting sqref="E19">
    <cfRule type="expression" dxfId="75" priority="13" stopIfTrue="1">
      <formula>IF($L19=#REF!,1,0)</formula>
    </cfRule>
    <cfRule type="expression" dxfId="74" priority="14" stopIfTrue="1">
      <formula>IF($I19=#REF!,1,0)</formula>
    </cfRule>
  </conditionalFormatting>
  <conditionalFormatting sqref="L10">
    <cfRule type="expression" dxfId="73" priority="5" stopIfTrue="1">
      <formula>IF($I10=#REF!,1,0)</formula>
    </cfRule>
    <cfRule type="expression" dxfId="72" priority="6" stopIfTrue="1">
      <formula>IF($L10=#REF!,1,0)</formula>
    </cfRule>
  </conditionalFormatting>
  <conditionalFormatting sqref="I18">
    <cfRule type="expression" dxfId="71" priority="3" stopIfTrue="1">
      <formula>IF($I18=#REF!,1,0)</formula>
    </cfRule>
    <cfRule type="expression" dxfId="70" priority="4" stopIfTrue="1">
      <formula>IF($L18=#REF!,1,0)</formula>
    </cfRule>
  </conditionalFormatting>
  <conditionalFormatting sqref="L18">
    <cfRule type="expression" dxfId="69" priority="1" stopIfTrue="1">
      <formula>IF($I18=#REF!,1,0)</formula>
    </cfRule>
    <cfRule type="expression" dxfId="68" priority="2" stopIfTrue="1">
      <formula>IF($L18=#REF!,1,0)</formula>
    </cfRule>
  </conditionalFormatting>
  <dataValidations count="1">
    <dataValidation type="list" allowBlank="1" showInputMessage="1" showErrorMessage="1" sqref="AA13:AB13 F17:G17 F13:G13 C13:D13 F15:G15 C15:D15 F11:G11 C11:D11 F9:G9 C9:D9 F7:G7 C7:D7 F5:G5 C5:D5 C17:D17 X13:Y13 X19:Y19 J6:K6 T16:U16 Q16:R16 J18:K18 J10:K10 J14:K14 M18:N18 M10:N10 M14:N14 M6:N6 Q8:R8 T8:U8 AA19:AB19 F19:G19 C19:D19">
      <formula1>"0,1,2,3,4,5,6,7,8,9"</formula1>
    </dataValidation>
  </dataValidations>
  <pageMargins left="0.31496062992125984" right="0.11811023622047245" top="0.39370078740157483" bottom="0.3937007874015748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1ª Fase</vt:lpstr>
      <vt:lpstr>1ª Fase - Formulário</vt:lpstr>
      <vt:lpstr>2ª Fase</vt:lpstr>
      <vt:lpstr>Regras 2ª Fase</vt:lpstr>
      <vt:lpstr>'1ª Fase - Formulário'!Area_de_impressao</vt:lpstr>
      <vt:lpstr>'Regras 2ª Fase'!Area_de_impressao</vt:lpstr>
    </vt:vector>
  </TitlesOfParts>
  <Company>Cemar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Bottaro</dc:creator>
  <cp:lastModifiedBy>Luis Fernando G. Bottaro</cp:lastModifiedBy>
  <cp:lastPrinted>2018-07-05T17:37:43Z</cp:lastPrinted>
  <dcterms:created xsi:type="dcterms:W3CDTF">2010-06-08T16:03:53Z</dcterms:created>
  <dcterms:modified xsi:type="dcterms:W3CDTF">2018-07-17T14:18:51Z</dcterms:modified>
</cp:coreProperties>
</file>